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artursdombrovskis/Desktop/"/>
    </mc:Choice>
  </mc:AlternateContent>
  <bookViews>
    <workbookView xWindow="0" yWindow="0" windowWidth="28800" windowHeight="18000" tabRatio="955" activeTab="24"/>
  </bookViews>
  <sheets>
    <sheet name="H kopā" sheetId="28" r:id="rId1"/>
    <sheet name="H margas" sheetId="29" r:id="rId2"/>
    <sheet name="H šķēršļi" sheetId="30" r:id="rId3"/>
    <sheet name="H lentot" sheetId="32" r:id="rId4"/>
    <sheet name="H mezgli" sheetId="31" r:id="rId5"/>
    <sheet name="D Kopā" sheetId="2" r:id="rId6"/>
    <sheet name="D margas" sheetId="3" r:id="rId7"/>
    <sheet name="D_šķēršlu" sheetId="4" r:id="rId8"/>
    <sheet name="D_lentot" sheetId="5" r:id="rId9"/>
    <sheet name="D mezgli" sheetId="6" r:id="rId10"/>
    <sheet name="C kopā" sheetId="7" r:id="rId11"/>
    <sheet name="C margas" sheetId="8" r:id="rId12"/>
    <sheet name="C šķēršļi" sheetId="10" r:id="rId13"/>
    <sheet name="C Lentošana" sheetId="9" r:id="rId14"/>
    <sheet name="C mezgli" sheetId="11" r:id="rId15"/>
    <sheet name="B kopā" sheetId="12" r:id="rId16"/>
    <sheet name="B speleo" sheetId="14" r:id="rId17"/>
    <sheet name="B  spriegošana" sheetId="15" r:id="rId18"/>
    <sheet name="B šķēršļi" sheetId="13" r:id="rId19"/>
    <sheet name="B mezgli" sheetId="16" r:id="rId20"/>
    <sheet name="A kopā" sheetId="17" r:id="rId21"/>
    <sheet name="A_speleo" sheetId="19" r:id="rId22"/>
    <sheet name="A spriegošana" sheetId="20" r:id="rId23"/>
    <sheet name="A_ievain" sheetId="18" r:id="rId24"/>
    <sheet name="A mezgli" sheetId="21" r:id="rId25"/>
    <sheet name="Sheet1" sheetId="22" r:id="rId26"/>
  </sheets>
  <definedNames>
    <definedName name="_xlnm._FilterDatabase" localSheetId="20" hidden="1">'A kopā'!$A$11:$R$11</definedName>
    <definedName name="_xlnm._FilterDatabase" localSheetId="24" hidden="1">'A mezgli'!$A$41:$L$41</definedName>
    <definedName name="_xlnm._FilterDatabase" localSheetId="22" hidden="1">'A spriegošana'!$A$40:$R$40</definedName>
    <definedName name="_xlnm._FilterDatabase" localSheetId="23" hidden="1">A_ievain!$A$41:$R$41</definedName>
    <definedName name="_xlnm._FilterDatabase" localSheetId="21" hidden="1">A_speleo!$A$40:$R$40</definedName>
    <definedName name="_xlnm._FilterDatabase" localSheetId="17" hidden="1">'B  spriegošana'!$A$34:$P$34</definedName>
    <definedName name="_xlnm._FilterDatabase" localSheetId="15" hidden="1">'B kopā'!$A$11:$P$11</definedName>
    <definedName name="_xlnm._FilterDatabase" localSheetId="19" hidden="1">'B mezgli'!$A$38:$L$38</definedName>
    <definedName name="_xlnm._FilterDatabase" localSheetId="18" hidden="1">'B šķēršļi'!$A$39:$R$39</definedName>
    <definedName name="_xlnm._FilterDatabase" localSheetId="16" hidden="1">'B speleo'!$A$39:$P$39</definedName>
    <definedName name="_xlnm._FilterDatabase" localSheetId="10" hidden="1">'C kopā'!$A$40:$J$40</definedName>
    <definedName name="_xlnm._FilterDatabase" localSheetId="13" hidden="1">'C Lentošana'!$A$44:$Q$44</definedName>
    <definedName name="_xlnm._FilterDatabase" localSheetId="11" hidden="1">'C margas'!$A$44:$Q$44</definedName>
    <definedName name="_xlnm._FilterDatabase" localSheetId="14" hidden="1">'C mezgli'!$A$43:$L$43</definedName>
    <definedName name="_xlnm._FilterDatabase" localSheetId="12" hidden="1">'C šķēršļi'!$A$44:$X$44</definedName>
    <definedName name="_xlnm._FilterDatabase" localSheetId="5" hidden="1">'D Kopā'!$A$39:$Q$39</definedName>
    <definedName name="_xlnm._FilterDatabase" localSheetId="6" hidden="1">'D margas'!$A$11:$O$11</definedName>
    <definedName name="_xlnm._FilterDatabase" localSheetId="9" hidden="1">'D mezgli'!$A$45:$P$45</definedName>
    <definedName name="_xlnm._FilterDatabase" localSheetId="8" hidden="1">D_lentot!$A$46:$G$46</definedName>
    <definedName name="_xlnm._FilterDatabase" localSheetId="7" hidden="1">D_šķēršlu!$A$12:$K$12</definedName>
    <definedName name="_xlnm._FilterDatabase" localSheetId="0" hidden="1">'H kopā'!$A$39:$Q$39</definedName>
    <definedName name="_xlnm._FilterDatabase" localSheetId="3" hidden="1">'H lentot'!$A$46:$G$46</definedName>
    <definedName name="_xlnm._FilterDatabase" localSheetId="1" hidden="1">'H margas'!$A$41:$O$41</definedName>
    <definedName name="_xlnm._FilterDatabase" localSheetId="4" hidden="1">'H mezgli'!$A$45:$P$45</definedName>
    <definedName name="_xlnm._FilterDatabase" localSheetId="2" hidden="1">'H šķēršļi'!$A$47:$K$47</definedName>
    <definedName name="_xlnm.Print_Area" localSheetId="20">'A kopā'!$A$1:$K$51</definedName>
    <definedName name="_xlnm.Print_Area" localSheetId="24">'A mezgli'!$A$1:$K$57</definedName>
    <definedName name="_xlnm.Print_Area" localSheetId="22">'A spriegošana'!$A$1:$Q$55</definedName>
    <definedName name="_xlnm.Print_Area" localSheetId="23">A_ievain!$A$1:$Q$57</definedName>
    <definedName name="_xlnm.Print_Area" localSheetId="21">A_speleo!$A$1:$Q$55</definedName>
    <definedName name="_xlnm.Print_Area" localSheetId="17">'B  spriegošana'!$A$1:$P$44</definedName>
    <definedName name="_xlnm.Print_Area" localSheetId="15">'B kopā'!$A$1:$L$45</definedName>
    <definedName name="_xlnm.Print_Area" localSheetId="18">'B šķēršļi'!$A$1:$P$49</definedName>
    <definedName name="_xlnm.Print_Area" localSheetId="10">'C kopā'!$A$1:$J$49</definedName>
    <definedName name="_xlnm.Print_Area" localSheetId="13">'C Lentošana'!$A$1:$P$58</definedName>
    <definedName name="_xlnm.Print_Area" localSheetId="11">'C margas'!$A$1:$P$58</definedName>
    <definedName name="_xlnm.Print_Area" localSheetId="14">'C mezgli'!$A$1:$K$57</definedName>
    <definedName name="_xlnm.Print_Area" localSheetId="12">'C šķēršļi'!$A$1:$P$52</definedName>
    <definedName name="_xlnm.Print_Area" localSheetId="5">'D Kopā'!$A$1:$L$51</definedName>
    <definedName name="_xlnm.Print_Area" localSheetId="6">'D margas'!$A$1:$F$62</definedName>
    <definedName name="_xlnm.Print_Area" localSheetId="9">'D mezgli'!$A$1:$O$62</definedName>
    <definedName name="_xlnm.Print_Area" localSheetId="8">D_lentot!$A$1:$G$66</definedName>
    <definedName name="_xlnm.Print_Area" localSheetId="7">D_šķēršlu!$A$1:$I$68</definedName>
    <definedName name="_xlnm.Print_Area" localSheetId="0">'H kopā'!$A$1:$K$53</definedName>
    <definedName name="_xlnm.Print_Area" localSheetId="3">'H lentot'!$A$1:$G$66</definedName>
    <definedName name="_xlnm.Print_Area" localSheetId="1">'H margas'!$A$1:$F$62</definedName>
    <definedName name="_xlnm.Print_Area" localSheetId="4">'H mezgli'!$A$1:$O$64</definedName>
    <definedName name="_xlnm.Print_Area" localSheetId="2">'H šķēršļi'!$A$1:$I$68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17" l="1"/>
  <c r="L40" i="12"/>
  <c r="L39" i="12"/>
  <c r="A21" i="21"/>
  <c r="B21" i="21"/>
  <c r="C21" i="21"/>
  <c r="A22" i="21"/>
  <c r="B22" i="21"/>
  <c r="C22" i="21"/>
  <c r="A23" i="21"/>
  <c r="B23" i="21"/>
  <c r="C23" i="21"/>
  <c r="A24" i="21"/>
  <c r="B24" i="21"/>
  <c r="C24" i="21"/>
  <c r="A25" i="21"/>
  <c r="B25" i="21"/>
  <c r="C25" i="21"/>
  <c r="A26" i="21"/>
  <c r="B26" i="21"/>
  <c r="C26" i="21"/>
  <c r="A27" i="21"/>
  <c r="B27" i="21"/>
  <c r="C27" i="21"/>
  <c r="I13" i="17"/>
  <c r="H13" i="17"/>
  <c r="H14" i="17"/>
  <c r="H15" i="17"/>
  <c r="H16" i="17"/>
  <c r="H17" i="17"/>
  <c r="H18" i="17"/>
  <c r="H19" i="17"/>
  <c r="H12" i="17"/>
  <c r="G13" i="17"/>
  <c r="G14" i="17"/>
  <c r="G15" i="17"/>
  <c r="G16" i="17"/>
  <c r="G17" i="17"/>
  <c r="G18" i="17"/>
  <c r="G19" i="17"/>
  <c r="G12" i="17"/>
  <c r="F13" i="17"/>
  <c r="F14" i="17"/>
  <c r="F15" i="17"/>
  <c r="F16" i="17"/>
  <c r="F17" i="17"/>
  <c r="F18" i="17"/>
  <c r="F19" i="17"/>
  <c r="F12" i="17"/>
  <c r="E13" i="17"/>
  <c r="E14" i="17"/>
  <c r="E15" i="17"/>
  <c r="E16" i="17"/>
  <c r="E17" i="17"/>
  <c r="E18" i="17"/>
  <c r="E19" i="17"/>
  <c r="E12" i="17"/>
  <c r="I15" i="12"/>
  <c r="I14" i="12"/>
  <c r="G13" i="12"/>
  <c r="G14" i="12"/>
  <c r="G15" i="12"/>
  <c r="G12" i="12"/>
  <c r="F13" i="12"/>
  <c r="F14" i="12"/>
  <c r="F15" i="12"/>
  <c r="F12" i="12"/>
  <c r="H13" i="12"/>
  <c r="H14" i="12"/>
  <c r="H15" i="12"/>
  <c r="H12" i="12"/>
  <c r="P51" i="20"/>
  <c r="P52" i="20"/>
  <c r="P52" i="18"/>
  <c r="P53" i="18"/>
  <c r="J52" i="21"/>
  <c r="J53" i="21"/>
  <c r="B51" i="20"/>
  <c r="C51" i="20"/>
  <c r="B52" i="20"/>
  <c r="C52" i="20"/>
  <c r="B53" i="20"/>
  <c r="C53" i="20"/>
  <c r="B54" i="20"/>
  <c r="C54" i="20"/>
  <c r="B55" i="20"/>
  <c r="C55" i="20"/>
  <c r="H41" i="17"/>
  <c r="H42" i="17"/>
  <c r="H43" i="17"/>
  <c r="H44" i="17"/>
  <c r="H45" i="17"/>
  <c r="H46" i="17"/>
  <c r="H47" i="17"/>
  <c r="H48" i="17"/>
  <c r="H49" i="17"/>
  <c r="H50" i="17"/>
  <c r="H51" i="17"/>
  <c r="H40" i="17"/>
  <c r="G41" i="17"/>
  <c r="G42" i="17"/>
  <c r="G43" i="17"/>
  <c r="G44" i="17"/>
  <c r="G46" i="17"/>
  <c r="G47" i="17"/>
  <c r="G48" i="17"/>
  <c r="G49" i="17"/>
  <c r="G50" i="17"/>
  <c r="G51" i="17"/>
  <c r="G40" i="17"/>
  <c r="F41" i="17"/>
  <c r="F42" i="17"/>
  <c r="F43" i="17"/>
  <c r="F44" i="17"/>
  <c r="F45" i="17"/>
  <c r="F46" i="17"/>
  <c r="F47" i="17"/>
  <c r="F48" i="17"/>
  <c r="F49" i="17"/>
  <c r="F50" i="17"/>
  <c r="I50" i="17"/>
  <c r="F51" i="17"/>
  <c r="F40" i="17"/>
  <c r="E41" i="17"/>
  <c r="E42" i="17"/>
  <c r="E43" i="17"/>
  <c r="E44" i="17"/>
  <c r="E45" i="17"/>
  <c r="E46" i="17"/>
  <c r="E47" i="17"/>
  <c r="E48" i="17"/>
  <c r="E49" i="17"/>
  <c r="E50" i="17"/>
  <c r="E51" i="17"/>
  <c r="E40" i="17"/>
  <c r="F31" i="17"/>
  <c r="G31" i="17"/>
  <c r="H31" i="17"/>
  <c r="E31" i="17"/>
  <c r="P51" i="19"/>
  <c r="P52" i="19"/>
  <c r="F38" i="12"/>
  <c r="F39" i="12"/>
  <c r="F40" i="12"/>
  <c r="F41" i="12"/>
  <c r="F42" i="12"/>
  <c r="F37" i="12"/>
  <c r="G38" i="12"/>
  <c r="I38" i="12"/>
  <c r="G39" i="12"/>
  <c r="I39" i="12"/>
  <c r="G40" i="12"/>
  <c r="G41" i="12"/>
  <c r="G42" i="12"/>
  <c r="G37" i="12"/>
  <c r="H38" i="12"/>
  <c r="H39" i="12"/>
  <c r="H40" i="12"/>
  <c r="H41" i="12"/>
  <c r="H42" i="12"/>
  <c r="H37" i="12"/>
  <c r="G39" i="16"/>
  <c r="G40" i="16"/>
  <c r="G41" i="16"/>
  <c r="G42" i="16"/>
  <c r="G43" i="16"/>
  <c r="G44" i="16"/>
  <c r="E13" i="12"/>
  <c r="E14" i="12"/>
  <c r="E15" i="12"/>
  <c r="E12" i="12"/>
  <c r="E38" i="12"/>
  <c r="E39" i="12"/>
  <c r="E40" i="12"/>
  <c r="E41" i="12"/>
  <c r="E42" i="12"/>
  <c r="E37" i="12"/>
  <c r="E49" i="2"/>
  <c r="H51" i="2"/>
  <c r="G19" i="2"/>
  <c r="G20" i="2"/>
  <c r="G21" i="2"/>
  <c r="G22" i="2"/>
  <c r="G23" i="2"/>
  <c r="G24" i="2"/>
  <c r="G25" i="2"/>
  <c r="G26" i="2"/>
  <c r="E19" i="2"/>
  <c r="E20" i="2"/>
  <c r="E21" i="2"/>
  <c r="E22" i="2"/>
  <c r="E23" i="2"/>
  <c r="E24" i="2"/>
  <c r="E25" i="2"/>
  <c r="E26" i="2"/>
  <c r="E13" i="2"/>
  <c r="E14" i="2"/>
  <c r="E15" i="2"/>
  <c r="E16" i="2"/>
  <c r="E17" i="2"/>
  <c r="E18" i="2"/>
  <c r="F20" i="2"/>
  <c r="F21" i="2"/>
  <c r="F22" i="2"/>
  <c r="F23" i="2"/>
  <c r="H13" i="2"/>
  <c r="H14" i="2"/>
  <c r="H15" i="2"/>
  <c r="H16" i="2"/>
  <c r="H17" i="2"/>
  <c r="H18" i="2"/>
  <c r="H19" i="2"/>
  <c r="H20" i="2"/>
  <c r="H21" i="2"/>
  <c r="H22" i="2"/>
  <c r="H23" i="2"/>
  <c r="H41" i="2"/>
  <c r="H42" i="2"/>
  <c r="H43" i="2"/>
  <c r="H44" i="2"/>
  <c r="H45" i="2"/>
  <c r="H46" i="2"/>
  <c r="H47" i="2"/>
  <c r="H48" i="2"/>
  <c r="H49" i="2"/>
  <c r="H50" i="2"/>
  <c r="H40" i="2"/>
  <c r="L21" i="9"/>
  <c r="O21" i="9"/>
  <c r="E20" i="7"/>
  <c r="F20" i="7"/>
  <c r="G20" i="7"/>
  <c r="I20" i="7"/>
  <c r="H20" i="7"/>
  <c r="O21" i="8"/>
  <c r="E13" i="7"/>
  <c r="E14" i="7"/>
  <c r="E15" i="7"/>
  <c r="E16" i="7"/>
  <c r="E17" i="7"/>
  <c r="E18" i="7"/>
  <c r="E19" i="7"/>
  <c r="E12" i="7"/>
  <c r="F13" i="7"/>
  <c r="F14" i="7"/>
  <c r="F15" i="7"/>
  <c r="F16" i="7"/>
  <c r="F17" i="7"/>
  <c r="F18" i="7"/>
  <c r="F19" i="7"/>
  <c r="F12" i="7"/>
  <c r="G13" i="7"/>
  <c r="G14" i="7"/>
  <c r="G15" i="7"/>
  <c r="G16" i="7"/>
  <c r="G17" i="7"/>
  <c r="G18" i="7"/>
  <c r="G19" i="7"/>
  <c r="G12" i="7"/>
  <c r="H13" i="7"/>
  <c r="I13" i="7"/>
  <c r="H14" i="7"/>
  <c r="I14" i="7"/>
  <c r="H15" i="7"/>
  <c r="H16" i="7"/>
  <c r="H17" i="7"/>
  <c r="I17" i="7"/>
  <c r="H18" i="7"/>
  <c r="H19" i="7"/>
  <c r="H12" i="7"/>
  <c r="L23" i="6"/>
  <c r="N23" i="6"/>
  <c r="L24" i="6"/>
  <c r="N24" i="6"/>
  <c r="L25" i="6"/>
  <c r="N25" i="6"/>
  <c r="L26" i="6"/>
  <c r="N26" i="6"/>
  <c r="G20" i="11"/>
  <c r="J20" i="11"/>
  <c r="G21" i="11"/>
  <c r="J21" i="11"/>
  <c r="L14" i="9"/>
  <c r="O14" i="9"/>
  <c r="L15" i="9"/>
  <c r="O15" i="9"/>
  <c r="L16" i="9"/>
  <c r="O16" i="9"/>
  <c r="L17" i="9"/>
  <c r="O17" i="9"/>
  <c r="L18" i="9"/>
  <c r="O18" i="9"/>
  <c r="L19" i="9"/>
  <c r="O19" i="9"/>
  <c r="L20" i="9"/>
  <c r="O20" i="9"/>
  <c r="L13" i="9"/>
  <c r="O13" i="9"/>
  <c r="J22" i="11"/>
  <c r="O18" i="10"/>
  <c r="O19" i="10"/>
  <c r="O20" i="10"/>
  <c r="O21" i="10"/>
  <c r="O19" i="8"/>
  <c r="O20" i="8"/>
  <c r="J50" i="11"/>
  <c r="J51" i="11"/>
  <c r="L51" i="9"/>
  <c r="O51" i="9"/>
  <c r="L52" i="9"/>
  <c r="O52" i="9"/>
  <c r="L53" i="9"/>
  <c r="O53" i="9"/>
  <c r="O49" i="10"/>
  <c r="O51" i="10"/>
  <c r="O52" i="10"/>
  <c r="O51" i="8"/>
  <c r="O52" i="8"/>
  <c r="L45" i="8"/>
  <c r="O45" i="8"/>
  <c r="B14" i="11"/>
  <c r="C14" i="11"/>
  <c r="G14" i="11"/>
  <c r="J14" i="11"/>
  <c r="B13" i="9"/>
  <c r="C13" i="9"/>
  <c r="O13" i="10"/>
  <c r="B13" i="10"/>
  <c r="C13" i="10"/>
  <c r="I42" i="12"/>
  <c r="I41" i="12"/>
  <c r="I40" i="12"/>
  <c r="I47" i="17"/>
  <c r="I48" i="17"/>
  <c r="I45" i="17"/>
  <c r="I46" i="17"/>
  <c r="I51" i="17"/>
  <c r="I18" i="7"/>
  <c r="I15" i="7"/>
  <c r="I12" i="7"/>
  <c r="I19" i="7"/>
  <c r="I16" i="7"/>
  <c r="E47" i="7"/>
  <c r="F47" i="7"/>
  <c r="G47" i="7"/>
  <c r="H47" i="7"/>
  <c r="E48" i="7"/>
  <c r="F48" i="7"/>
  <c r="G48" i="7"/>
  <c r="H48" i="7"/>
  <c r="B53" i="3"/>
  <c r="C53" i="3"/>
  <c r="I47" i="7"/>
  <c r="I48" i="7"/>
  <c r="B46" i="9"/>
  <c r="C46" i="9"/>
  <c r="B47" i="9"/>
  <c r="C47" i="9"/>
  <c r="B48" i="9"/>
  <c r="C48" i="9"/>
  <c r="B49" i="9"/>
  <c r="C49" i="9"/>
  <c r="B50" i="9"/>
  <c r="C50" i="9"/>
  <c r="B51" i="9"/>
  <c r="C51" i="9"/>
  <c r="C45" i="9"/>
  <c r="B45" i="9"/>
  <c r="O13" i="8"/>
  <c r="B13" i="8"/>
  <c r="C13" i="8"/>
  <c r="E41" i="7"/>
  <c r="E42" i="7"/>
  <c r="B47" i="31"/>
  <c r="C47" i="31"/>
  <c r="B48" i="31"/>
  <c r="C48" i="31"/>
  <c r="B49" i="31"/>
  <c r="C49" i="31"/>
  <c r="B50" i="31"/>
  <c r="C50" i="31"/>
  <c r="B51" i="31"/>
  <c r="C51" i="31"/>
  <c r="B52" i="31"/>
  <c r="C52" i="31"/>
  <c r="B53" i="31"/>
  <c r="C53" i="31"/>
  <c r="B54" i="31"/>
  <c r="C54" i="31"/>
  <c r="C46" i="31"/>
  <c r="B46" i="31"/>
  <c r="B48" i="32"/>
  <c r="C48" i="32"/>
  <c r="B49" i="32"/>
  <c r="C49" i="32"/>
  <c r="B50" i="32"/>
  <c r="C50" i="32"/>
  <c r="B51" i="32"/>
  <c r="C51" i="32"/>
  <c r="B52" i="32"/>
  <c r="C52" i="32"/>
  <c r="B53" i="32"/>
  <c r="C53" i="32"/>
  <c r="B54" i="32"/>
  <c r="C54" i="32"/>
  <c r="C47" i="32"/>
  <c r="B47" i="32"/>
  <c r="B14" i="32"/>
  <c r="C14" i="32"/>
  <c r="B15" i="32"/>
  <c r="C15" i="32"/>
  <c r="B16" i="32"/>
  <c r="C16" i="32"/>
  <c r="B17" i="32"/>
  <c r="C17" i="32"/>
  <c r="B18" i="32"/>
  <c r="C18" i="32"/>
  <c r="B19" i="32"/>
  <c r="C19" i="32"/>
  <c r="B20" i="32"/>
  <c r="C20" i="32"/>
  <c r="C13" i="32"/>
  <c r="B13" i="32"/>
  <c r="B14" i="30"/>
  <c r="C14" i="30"/>
  <c r="B15" i="30"/>
  <c r="C15" i="30"/>
  <c r="B16" i="30"/>
  <c r="C16" i="30"/>
  <c r="B17" i="30"/>
  <c r="C17" i="30"/>
  <c r="B18" i="30"/>
  <c r="C18" i="30"/>
  <c r="B19" i="30"/>
  <c r="C19" i="30"/>
  <c r="C13" i="30"/>
  <c r="B13" i="30"/>
  <c r="B43" i="29"/>
  <c r="C43" i="29"/>
  <c r="B44" i="29"/>
  <c r="C44" i="29"/>
  <c r="B45" i="29"/>
  <c r="C45" i="29"/>
  <c r="B46" i="29"/>
  <c r="C46" i="29"/>
  <c r="B47" i="29"/>
  <c r="C47" i="29"/>
  <c r="B48" i="29"/>
  <c r="C48" i="29"/>
  <c r="B49" i="29"/>
  <c r="C49" i="29"/>
  <c r="B50" i="29"/>
  <c r="C50" i="29"/>
  <c r="C42" i="29"/>
  <c r="B42" i="29"/>
  <c r="C13" i="29"/>
  <c r="C14" i="29"/>
  <c r="C15" i="29"/>
  <c r="C16" i="29"/>
  <c r="C17" i="29"/>
  <c r="C18" i="29"/>
  <c r="C12" i="29"/>
  <c r="C43" i="3"/>
  <c r="C44" i="3"/>
  <c r="C45" i="3"/>
  <c r="C46" i="3"/>
  <c r="C47" i="3"/>
  <c r="C48" i="3"/>
  <c r="C49" i="3"/>
  <c r="C50" i="3"/>
  <c r="C51" i="3"/>
  <c r="C52" i="3"/>
  <c r="B13" i="29"/>
  <c r="B14" i="29"/>
  <c r="B15" i="29"/>
  <c r="B16" i="29"/>
  <c r="B17" i="29"/>
  <c r="B18" i="29"/>
  <c r="B19" i="29"/>
  <c r="B20" i="29"/>
  <c r="B21" i="29"/>
  <c r="B22" i="29"/>
  <c r="B12" i="29"/>
  <c r="F68" i="32"/>
  <c r="C68" i="32"/>
  <c r="B68" i="32"/>
  <c r="A68" i="32"/>
  <c r="F67" i="32"/>
  <c r="C67" i="32"/>
  <c r="B67" i="32"/>
  <c r="A67" i="32"/>
  <c r="F66" i="32"/>
  <c r="C66" i="32"/>
  <c r="B66" i="32"/>
  <c r="A66" i="32"/>
  <c r="F65" i="32"/>
  <c r="C65" i="32"/>
  <c r="B65" i="32"/>
  <c r="A65" i="32"/>
  <c r="F64" i="32"/>
  <c r="C64" i="32"/>
  <c r="B64" i="32"/>
  <c r="A64" i="32"/>
  <c r="F63" i="32"/>
  <c r="C63" i="32"/>
  <c r="B63" i="32"/>
  <c r="A63" i="32"/>
  <c r="F62" i="32"/>
  <c r="C62" i="32"/>
  <c r="B62" i="32"/>
  <c r="A62" i="32"/>
  <c r="F61" i="32"/>
  <c r="C61" i="32"/>
  <c r="B61" i="32"/>
  <c r="A61" i="32"/>
  <c r="A60" i="32"/>
  <c r="A59" i="32"/>
  <c r="C58" i="32"/>
  <c r="B58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35" i="32"/>
  <c r="C26" i="32"/>
  <c r="B26" i="32"/>
  <c r="C25" i="32"/>
  <c r="B25" i="32"/>
  <c r="C24" i="32"/>
  <c r="B24" i="32"/>
  <c r="A24" i="32"/>
  <c r="C23" i="32"/>
  <c r="B23" i="32"/>
  <c r="A23" i="32"/>
  <c r="A22" i="32"/>
  <c r="A21" i="32"/>
  <c r="A20" i="32"/>
  <c r="A19" i="32"/>
  <c r="A18" i="32"/>
  <c r="A17" i="32"/>
  <c r="A16" i="32"/>
  <c r="A15" i="32"/>
  <c r="A14" i="32"/>
  <c r="A13" i="32"/>
  <c r="A1" i="32"/>
  <c r="C67" i="31"/>
  <c r="B67" i="31"/>
  <c r="A67" i="31"/>
  <c r="C66" i="31"/>
  <c r="B66" i="31"/>
  <c r="A66" i="31"/>
  <c r="C65" i="31"/>
  <c r="B65" i="31"/>
  <c r="A65" i="31"/>
  <c r="C64" i="31"/>
  <c r="B64" i="31"/>
  <c r="A64" i="31"/>
  <c r="C63" i="31"/>
  <c r="B63" i="31"/>
  <c r="A63" i="31"/>
  <c r="C62" i="31"/>
  <c r="B62" i="31"/>
  <c r="A62" i="31"/>
  <c r="C61" i="31"/>
  <c r="B61" i="31"/>
  <c r="A61" i="31"/>
  <c r="C60" i="31"/>
  <c r="B60" i="31"/>
  <c r="A60" i="31"/>
  <c r="L59" i="31"/>
  <c r="N59" i="31"/>
  <c r="L58" i="31"/>
  <c r="N58" i="31"/>
  <c r="L57" i="31"/>
  <c r="N57" i="31"/>
  <c r="C57" i="31"/>
  <c r="B57" i="31"/>
  <c r="L56" i="31"/>
  <c r="N56" i="31"/>
  <c r="L55" i="31"/>
  <c r="N55" i="31"/>
  <c r="L54" i="31"/>
  <c r="N54" i="31"/>
  <c r="L53" i="31"/>
  <c r="N53" i="31"/>
  <c r="L52" i="31"/>
  <c r="N52" i="31"/>
  <c r="L51" i="31"/>
  <c r="N51" i="31"/>
  <c r="L50" i="31"/>
  <c r="N50" i="31"/>
  <c r="L49" i="31"/>
  <c r="N49" i="31"/>
  <c r="L48" i="31"/>
  <c r="N48" i="31"/>
  <c r="L47" i="31"/>
  <c r="N47" i="31"/>
  <c r="L46" i="31"/>
  <c r="N46" i="31"/>
  <c r="A34" i="31"/>
  <c r="C26" i="31"/>
  <c r="B26" i="31"/>
  <c r="C25" i="31"/>
  <c r="B25" i="31"/>
  <c r="C24" i="31"/>
  <c r="B24" i="31"/>
  <c r="A24" i="31"/>
  <c r="C23" i="31"/>
  <c r="B23" i="31"/>
  <c r="A23" i="31"/>
  <c r="N22" i="31"/>
  <c r="L22" i="31"/>
  <c r="A22" i="31"/>
  <c r="L21" i="31"/>
  <c r="N21" i="31"/>
  <c r="A21" i="31"/>
  <c r="L20" i="31"/>
  <c r="N20" i="31"/>
  <c r="A20" i="31"/>
  <c r="L19" i="31"/>
  <c r="N19" i="31"/>
  <c r="A19" i="31"/>
  <c r="N18" i="31"/>
  <c r="L18" i="31"/>
  <c r="A18" i="31"/>
  <c r="L17" i="31"/>
  <c r="N17" i="31"/>
  <c r="A17" i="31"/>
  <c r="L16" i="31"/>
  <c r="N16" i="31"/>
  <c r="A16" i="31"/>
  <c r="L15" i="31"/>
  <c r="N15" i="31"/>
  <c r="A15" i="31"/>
  <c r="N14" i="31"/>
  <c r="L14" i="31"/>
  <c r="A14" i="31"/>
  <c r="L13" i="31"/>
  <c r="N13" i="31"/>
  <c r="A13" i="31"/>
  <c r="A1" i="31"/>
  <c r="C69" i="30"/>
  <c r="B69" i="30"/>
  <c r="C68" i="30"/>
  <c r="B68" i="30"/>
  <c r="A68" i="30"/>
  <c r="C67" i="30"/>
  <c r="B67" i="30"/>
  <c r="A67" i="30"/>
  <c r="C66" i="30"/>
  <c r="B66" i="30"/>
  <c r="A66" i="30"/>
  <c r="C65" i="30"/>
  <c r="B65" i="30"/>
  <c r="A65" i="30"/>
  <c r="C64" i="30"/>
  <c r="B64" i="30"/>
  <c r="A64" i="30"/>
  <c r="C63" i="30"/>
  <c r="B63" i="30"/>
  <c r="A63" i="30"/>
  <c r="C62" i="30"/>
  <c r="B62" i="30"/>
  <c r="A62" i="30"/>
  <c r="A61" i="30"/>
  <c r="A60" i="30"/>
  <c r="C59" i="30"/>
  <c r="B59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K39" i="30"/>
  <c r="A36" i="30"/>
  <c r="C26" i="30"/>
  <c r="B26" i="30"/>
  <c r="C25" i="30"/>
  <c r="B25" i="30"/>
  <c r="A25" i="30"/>
  <c r="C24" i="30"/>
  <c r="B24" i="30"/>
  <c r="A24" i="30"/>
  <c r="C23" i="30"/>
  <c r="B23" i="30"/>
  <c r="A23" i="30"/>
  <c r="A22" i="30"/>
  <c r="A21" i="30"/>
  <c r="A20" i="30"/>
  <c r="A19" i="30"/>
  <c r="A18" i="30"/>
  <c r="A17" i="30"/>
  <c r="A16" i="30"/>
  <c r="A15" i="30"/>
  <c r="A14" i="30"/>
  <c r="A13" i="30"/>
  <c r="A1" i="30"/>
  <c r="C63" i="29"/>
  <c r="B63" i="29"/>
  <c r="C62" i="29"/>
  <c r="B62" i="29"/>
  <c r="A62" i="29"/>
  <c r="C61" i="29"/>
  <c r="B61" i="29"/>
  <c r="A61" i="29"/>
  <c r="C60" i="29"/>
  <c r="B60" i="29"/>
  <c r="A60" i="29"/>
  <c r="C59" i="29"/>
  <c r="B59" i="29"/>
  <c r="A59" i="29"/>
  <c r="C58" i="29"/>
  <c r="B58" i="29"/>
  <c r="A58" i="29"/>
  <c r="C57" i="29"/>
  <c r="B57" i="29"/>
  <c r="A57" i="29"/>
  <c r="C56" i="29"/>
  <c r="B56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31" i="29"/>
  <c r="C25" i="29"/>
  <c r="B25" i="29"/>
  <c r="C24" i="29"/>
  <c r="B24" i="29"/>
  <c r="C23" i="29"/>
  <c r="B23" i="29"/>
  <c r="A23" i="29"/>
  <c r="C22" i="29"/>
  <c r="A22" i="29"/>
  <c r="A21" i="29"/>
  <c r="A20" i="29"/>
  <c r="A19" i="29"/>
  <c r="A18" i="29"/>
  <c r="A17" i="29"/>
  <c r="A16" i="29"/>
  <c r="A15" i="29"/>
  <c r="A14" i="29"/>
  <c r="A13" i="29"/>
  <c r="A12" i="29"/>
  <c r="A1" i="29"/>
  <c r="H53" i="28"/>
  <c r="G53" i="28"/>
  <c r="F53" i="28"/>
  <c r="E53" i="28"/>
  <c r="H52" i="28"/>
  <c r="G52" i="28"/>
  <c r="F52" i="28"/>
  <c r="E52" i="28"/>
  <c r="H51" i="28"/>
  <c r="G51" i="28"/>
  <c r="F51" i="28"/>
  <c r="E51" i="28"/>
  <c r="H50" i="28"/>
  <c r="G50" i="28"/>
  <c r="F50" i="28"/>
  <c r="E50" i="28"/>
  <c r="H49" i="28"/>
  <c r="G49" i="28"/>
  <c r="F49" i="28"/>
  <c r="H48" i="28"/>
  <c r="G48" i="28"/>
  <c r="F48" i="28"/>
  <c r="E48" i="28"/>
  <c r="H47" i="28"/>
  <c r="G47" i="28"/>
  <c r="F47" i="28"/>
  <c r="E47" i="28"/>
  <c r="H46" i="28"/>
  <c r="I46" i="28"/>
  <c r="H45" i="28"/>
  <c r="G45" i="28"/>
  <c r="F45" i="28"/>
  <c r="E45" i="28"/>
  <c r="H44" i="28"/>
  <c r="I44" i="28"/>
  <c r="H43" i="28"/>
  <c r="I43" i="28"/>
  <c r="H42" i="28"/>
  <c r="G42" i="28"/>
  <c r="F42" i="28"/>
  <c r="E42" i="28"/>
  <c r="H41" i="28"/>
  <c r="G41" i="28"/>
  <c r="F41" i="28"/>
  <c r="E41" i="28"/>
  <c r="H40" i="28"/>
  <c r="G40" i="28"/>
  <c r="F40" i="28"/>
  <c r="E40" i="28"/>
  <c r="A29" i="28"/>
  <c r="I25" i="28"/>
  <c r="I24" i="28"/>
  <c r="I23" i="28"/>
  <c r="I22" i="28"/>
  <c r="I21" i="28"/>
  <c r="I20" i="28"/>
  <c r="H19" i="28"/>
  <c r="I19" i="28"/>
  <c r="H18" i="28"/>
  <c r="G18" i="28"/>
  <c r="F18" i="28"/>
  <c r="E18" i="28"/>
  <c r="H17" i="28"/>
  <c r="I17" i="28"/>
  <c r="H16" i="28"/>
  <c r="G16" i="28"/>
  <c r="F16" i="28"/>
  <c r="E16" i="28"/>
  <c r="H15" i="28"/>
  <c r="I15" i="28"/>
  <c r="H14" i="28"/>
  <c r="G14" i="28"/>
  <c r="F14" i="28"/>
  <c r="E14" i="28"/>
  <c r="H13" i="28"/>
  <c r="G13" i="28"/>
  <c r="F13" i="28"/>
  <c r="E13" i="28"/>
  <c r="H12" i="28"/>
  <c r="I12" i="28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C46" i="6"/>
  <c r="B46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L21" i="6"/>
  <c r="N21" i="6"/>
  <c r="L22" i="6"/>
  <c r="N22" i="6"/>
  <c r="A1" i="5"/>
  <c r="A1" i="4"/>
  <c r="A1" i="3"/>
  <c r="A31" i="3"/>
  <c r="A29" i="2"/>
  <c r="A36" i="4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C47" i="5"/>
  <c r="B47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C48" i="4"/>
  <c r="B48" i="4"/>
  <c r="C13" i="4"/>
  <c r="C14" i="4"/>
  <c r="C15" i="4"/>
  <c r="C16" i="4"/>
  <c r="C17" i="4"/>
  <c r="C18" i="4"/>
  <c r="C19" i="4"/>
  <c r="C20" i="4"/>
  <c r="C21" i="4"/>
  <c r="B13" i="4"/>
  <c r="B14" i="4"/>
  <c r="B15" i="4"/>
  <c r="B16" i="4"/>
  <c r="B17" i="4"/>
  <c r="B18" i="4"/>
  <c r="B19" i="4"/>
  <c r="B20" i="4"/>
  <c r="B21" i="4"/>
  <c r="C12" i="3"/>
  <c r="C13" i="3"/>
  <c r="C14" i="3"/>
  <c r="C15" i="3"/>
  <c r="C16" i="3"/>
  <c r="C17" i="3"/>
  <c r="C18" i="3"/>
  <c r="C19" i="3"/>
  <c r="C20" i="3"/>
  <c r="B12" i="3"/>
  <c r="B13" i="3"/>
  <c r="B14" i="3"/>
  <c r="B15" i="3"/>
  <c r="B16" i="3"/>
  <c r="B17" i="3"/>
  <c r="B18" i="3"/>
  <c r="B19" i="3"/>
  <c r="B20" i="3"/>
  <c r="C42" i="3"/>
  <c r="B43" i="3"/>
  <c r="B44" i="3"/>
  <c r="B45" i="3"/>
  <c r="B46" i="3"/>
  <c r="B47" i="3"/>
  <c r="B48" i="3"/>
  <c r="B49" i="3"/>
  <c r="B50" i="3"/>
  <c r="B51" i="3"/>
  <c r="B52" i="3"/>
  <c r="B42" i="3"/>
  <c r="O18" i="15"/>
  <c r="A33" i="8"/>
  <c r="A1" i="8"/>
  <c r="A30" i="7"/>
  <c r="I45" i="28"/>
  <c r="I42" i="28"/>
  <c r="I40" i="28"/>
  <c r="I16" i="28"/>
  <c r="I47" i="28"/>
  <c r="I48" i="28"/>
  <c r="I49" i="28"/>
  <c r="I50" i="28"/>
  <c r="I51" i="28"/>
  <c r="I52" i="28"/>
  <c r="I53" i="28"/>
  <c r="I13" i="28"/>
  <c r="I14" i="28"/>
  <c r="P14" i="20"/>
  <c r="P14" i="18"/>
  <c r="B40" i="14"/>
  <c r="C40" i="14"/>
  <c r="B40" i="13"/>
  <c r="C40" i="13"/>
  <c r="C35" i="15"/>
  <c r="B35" i="15"/>
  <c r="O47" i="13"/>
  <c r="O48" i="13"/>
  <c r="O38" i="15"/>
  <c r="O39" i="15"/>
  <c r="O40" i="15"/>
  <c r="O41" i="15"/>
  <c r="O42" i="15"/>
  <c r="O43" i="15"/>
  <c r="O37" i="15"/>
  <c r="J51" i="21"/>
  <c r="P50" i="20"/>
  <c r="P47" i="20"/>
  <c r="P48" i="20"/>
  <c r="P49" i="20"/>
  <c r="P49" i="19"/>
  <c r="P50" i="19"/>
  <c r="P47" i="18"/>
  <c r="P48" i="18"/>
  <c r="P49" i="18"/>
  <c r="P51" i="18"/>
  <c r="P50" i="18"/>
  <c r="P46" i="20"/>
  <c r="P41" i="19"/>
  <c r="P42" i="19"/>
  <c r="P43" i="19"/>
  <c r="P44" i="19"/>
  <c r="P45" i="19"/>
  <c r="P46" i="19"/>
  <c r="P47" i="19"/>
  <c r="O41" i="13"/>
  <c r="O42" i="13"/>
  <c r="O43" i="13"/>
  <c r="O44" i="13"/>
  <c r="O45" i="13"/>
  <c r="O46" i="13"/>
  <c r="N15" i="14"/>
  <c r="N16" i="14"/>
  <c r="N41" i="14"/>
  <c r="N42" i="14"/>
  <c r="N43" i="14"/>
  <c r="N44" i="14"/>
  <c r="N45" i="14"/>
  <c r="N46" i="14"/>
  <c r="N47" i="14"/>
  <c r="N48" i="14"/>
  <c r="O15" i="15"/>
  <c r="O17" i="15"/>
  <c r="O16" i="15"/>
  <c r="C14" i="15"/>
  <c r="C15" i="15"/>
  <c r="C16" i="15"/>
  <c r="C17" i="15"/>
  <c r="C18" i="15"/>
  <c r="C13" i="15"/>
  <c r="J46" i="16"/>
  <c r="J47" i="16"/>
  <c r="B47" i="16"/>
  <c r="C47" i="16"/>
  <c r="J40" i="16"/>
  <c r="J41" i="16"/>
  <c r="J42" i="16"/>
  <c r="J43" i="16"/>
  <c r="J44" i="16"/>
  <c r="J45" i="16"/>
  <c r="J15" i="16"/>
  <c r="J16" i="16"/>
  <c r="J17" i="16"/>
  <c r="J18" i="16"/>
  <c r="P14" i="19"/>
  <c r="J47" i="21"/>
  <c r="J48" i="21"/>
  <c r="J49" i="21"/>
  <c r="P48" i="19"/>
  <c r="J50" i="21"/>
  <c r="J14" i="21"/>
  <c r="O15" i="13"/>
  <c r="O16" i="13"/>
  <c r="O17" i="13"/>
  <c r="O18" i="13"/>
  <c r="B18" i="13"/>
  <c r="H42" i="7"/>
  <c r="H43" i="7"/>
  <c r="H44" i="7"/>
  <c r="H45" i="7"/>
  <c r="H46" i="7"/>
  <c r="H41" i="7"/>
  <c r="O47" i="10"/>
  <c r="O48" i="10"/>
  <c r="O45" i="10"/>
  <c r="O18" i="8"/>
  <c r="O15" i="10"/>
  <c r="O16" i="10"/>
  <c r="O17" i="10"/>
  <c r="O14" i="10"/>
  <c r="O15" i="8"/>
  <c r="O16" i="8"/>
  <c r="O17" i="8"/>
  <c r="O14" i="8"/>
  <c r="L46" i="9"/>
  <c r="L47" i="9"/>
  <c r="O47" i="9"/>
  <c r="L48" i="9"/>
  <c r="O48" i="9"/>
  <c r="L49" i="9"/>
  <c r="O49" i="9"/>
  <c r="L50" i="9"/>
  <c r="L45" i="9"/>
  <c r="O45" i="9"/>
  <c r="G45" i="11"/>
  <c r="G46" i="11"/>
  <c r="J46" i="11"/>
  <c r="G47" i="11"/>
  <c r="J47" i="11"/>
  <c r="G48" i="11"/>
  <c r="J48" i="11"/>
  <c r="G49" i="11"/>
  <c r="G44" i="11"/>
  <c r="J44" i="11"/>
  <c r="G16" i="11"/>
  <c r="J16" i="11"/>
  <c r="G17" i="11"/>
  <c r="J17" i="11"/>
  <c r="G18" i="11"/>
  <c r="J18" i="11"/>
  <c r="G19" i="11"/>
  <c r="J19" i="11"/>
  <c r="G15" i="11"/>
  <c r="J15" i="11"/>
  <c r="H12" i="2"/>
  <c r="L47" i="6"/>
  <c r="L48" i="6"/>
  <c r="L49" i="6"/>
  <c r="L50" i="6"/>
  <c r="N50" i="6"/>
  <c r="L51" i="6"/>
  <c r="L52" i="6"/>
  <c r="N52" i="6"/>
  <c r="L53" i="6"/>
  <c r="L54" i="6"/>
  <c r="L55" i="6"/>
  <c r="N55" i="6"/>
  <c r="L56" i="6"/>
  <c r="N56" i="6"/>
  <c r="L57" i="6"/>
  <c r="N57" i="6"/>
  <c r="L46" i="6"/>
  <c r="L14" i="6"/>
  <c r="L15" i="6"/>
  <c r="L16" i="6"/>
  <c r="N16" i="6"/>
  <c r="L17" i="6"/>
  <c r="L18" i="6"/>
  <c r="L19" i="6"/>
  <c r="L20" i="6"/>
  <c r="N20" i="6"/>
  <c r="L13" i="6"/>
  <c r="N13" i="6"/>
  <c r="O47" i="8"/>
  <c r="O48" i="8"/>
  <c r="O49" i="8"/>
  <c r="N19" i="6"/>
  <c r="B30" i="19"/>
  <c r="G42" i="7"/>
  <c r="G43" i="7"/>
  <c r="G44" i="7"/>
  <c r="G45" i="7"/>
  <c r="G46" i="7"/>
  <c r="G41" i="7"/>
  <c r="F42" i="7"/>
  <c r="F43" i="7"/>
  <c r="F44" i="7"/>
  <c r="F45" i="7"/>
  <c r="F46" i="7"/>
  <c r="F41" i="7"/>
  <c r="E43" i="7"/>
  <c r="E44" i="7"/>
  <c r="E45" i="7"/>
  <c r="E46" i="7"/>
  <c r="F12" i="2"/>
  <c r="G12" i="2"/>
  <c r="G13" i="2"/>
  <c r="G14" i="2"/>
  <c r="G15" i="2"/>
  <c r="G16" i="2"/>
  <c r="G17" i="2"/>
  <c r="G18" i="2"/>
  <c r="F13" i="2"/>
  <c r="F14" i="2"/>
  <c r="F15" i="2"/>
  <c r="F16" i="2"/>
  <c r="F17" i="2"/>
  <c r="F18" i="2"/>
  <c r="I18" i="2"/>
  <c r="F19" i="2"/>
  <c r="G41" i="2"/>
  <c r="G42" i="2"/>
  <c r="G43" i="2"/>
  <c r="G44" i="2"/>
  <c r="G45" i="2"/>
  <c r="G46" i="2"/>
  <c r="G47" i="2"/>
  <c r="G48" i="2"/>
  <c r="G49" i="2"/>
  <c r="G50" i="2"/>
  <c r="G51" i="2"/>
  <c r="G40" i="2"/>
  <c r="F44" i="2"/>
  <c r="F46" i="2"/>
  <c r="F49" i="2"/>
  <c r="F50" i="2"/>
  <c r="F51" i="2"/>
  <c r="E40" i="2"/>
  <c r="E41" i="2"/>
  <c r="E42" i="2"/>
  <c r="E43" i="2"/>
  <c r="E44" i="2"/>
  <c r="E45" i="2"/>
  <c r="E46" i="2"/>
  <c r="E47" i="2"/>
  <c r="E48" i="2"/>
  <c r="E50" i="2"/>
  <c r="E51" i="2"/>
  <c r="A33" i="10"/>
  <c r="I15" i="2"/>
  <c r="I49" i="17"/>
  <c r="I41" i="7"/>
  <c r="I44" i="7"/>
  <c r="I45" i="7"/>
  <c r="I43" i="7"/>
  <c r="I49" i="2"/>
  <c r="I44" i="2"/>
  <c r="I50" i="2"/>
  <c r="I46" i="2"/>
  <c r="I51" i="2"/>
  <c r="C30" i="20"/>
  <c r="A27" i="16"/>
  <c r="A1" i="16"/>
  <c r="E28" i="12"/>
  <c r="G28" i="12"/>
  <c r="H28" i="12"/>
  <c r="I28" i="12"/>
  <c r="F28" i="12"/>
  <c r="B14" i="15"/>
  <c r="B15" i="15"/>
  <c r="B16" i="15"/>
  <c r="B17" i="15"/>
  <c r="B18" i="15"/>
  <c r="B19" i="15"/>
  <c r="B13" i="15"/>
  <c r="B44" i="16"/>
  <c r="C44" i="16"/>
  <c r="B45" i="16"/>
  <c r="C45" i="16"/>
  <c r="B46" i="16"/>
  <c r="C46" i="16"/>
  <c r="B40" i="16"/>
  <c r="C40" i="16"/>
  <c r="B41" i="16"/>
  <c r="C41" i="16"/>
  <c r="B42" i="16"/>
  <c r="C42" i="16"/>
  <c r="B43" i="16"/>
  <c r="C43" i="16"/>
  <c r="C39" i="16"/>
  <c r="B39" i="16"/>
  <c r="A1" i="21"/>
  <c r="A30" i="21"/>
  <c r="A29" i="20"/>
  <c r="A1" i="20"/>
  <c r="A29" i="19"/>
  <c r="A23" i="15"/>
  <c r="A1" i="15"/>
  <c r="A1" i="18"/>
  <c r="A30" i="18"/>
  <c r="A1" i="17"/>
  <c r="A29" i="17"/>
  <c r="C14" i="14"/>
  <c r="C15" i="14"/>
  <c r="C16" i="14"/>
  <c r="C17" i="14"/>
  <c r="C18" i="14"/>
  <c r="C19" i="14"/>
  <c r="C20" i="14"/>
  <c r="C21" i="14"/>
  <c r="C22" i="14"/>
  <c r="C13" i="14"/>
  <c r="B14" i="14"/>
  <c r="B15" i="14"/>
  <c r="B16" i="14"/>
  <c r="B17" i="14"/>
  <c r="B18" i="14"/>
  <c r="B19" i="14"/>
  <c r="B20" i="14"/>
  <c r="B21" i="14"/>
  <c r="B22" i="14"/>
  <c r="B13" i="14"/>
  <c r="A28" i="14"/>
  <c r="A1" i="14"/>
  <c r="A28" i="13"/>
  <c r="A1" i="13"/>
  <c r="A26" i="12"/>
  <c r="A1" i="12"/>
  <c r="O53" i="10"/>
  <c r="O54" i="10"/>
  <c r="O55" i="10"/>
  <c r="O56" i="10"/>
  <c r="O57" i="10"/>
  <c r="O58" i="10"/>
  <c r="A1" i="10"/>
  <c r="A33" i="9"/>
  <c r="A1" i="9"/>
  <c r="A1" i="6"/>
  <c r="A34" i="6"/>
  <c r="B22" i="5"/>
  <c r="C22" i="5"/>
  <c r="B23" i="5"/>
  <c r="C23" i="5"/>
  <c r="B24" i="5"/>
  <c r="C24" i="5"/>
  <c r="B25" i="5"/>
  <c r="C25" i="5"/>
  <c r="B26" i="5"/>
  <c r="C26" i="5"/>
  <c r="A35" i="5"/>
  <c r="A1" i="11"/>
  <c r="A32" i="11"/>
  <c r="B21" i="6"/>
  <c r="B22" i="6"/>
  <c r="B23" i="6"/>
  <c r="B24" i="6"/>
  <c r="A43" i="21"/>
  <c r="B43" i="21"/>
  <c r="C43" i="21"/>
  <c r="A44" i="21"/>
  <c r="B44" i="21"/>
  <c r="C44" i="21"/>
  <c r="A45" i="21"/>
  <c r="B45" i="21"/>
  <c r="C45" i="21"/>
  <c r="A46" i="21"/>
  <c r="B46" i="21"/>
  <c r="C46" i="21"/>
  <c r="A47" i="21"/>
  <c r="B47" i="21"/>
  <c r="C47" i="21"/>
  <c r="A48" i="21"/>
  <c r="B48" i="21"/>
  <c r="C48" i="21"/>
  <c r="A49" i="21"/>
  <c r="B49" i="21"/>
  <c r="C49" i="21"/>
  <c r="A50" i="21"/>
  <c r="B50" i="21"/>
  <c r="C50" i="21"/>
  <c r="A51" i="21"/>
  <c r="B51" i="21"/>
  <c r="C51" i="21"/>
  <c r="A52" i="21"/>
  <c r="B52" i="21"/>
  <c r="C52" i="21"/>
  <c r="A53" i="21"/>
  <c r="B53" i="21"/>
  <c r="C53" i="21"/>
  <c r="A54" i="21"/>
  <c r="B54" i="21"/>
  <c r="C54" i="21"/>
  <c r="B42" i="21"/>
  <c r="C42" i="21"/>
  <c r="A42" i="21"/>
  <c r="A42" i="19"/>
  <c r="B42" i="19"/>
  <c r="C42" i="19"/>
  <c r="A43" i="19"/>
  <c r="B43" i="19"/>
  <c r="C43" i="19"/>
  <c r="A44" i="19"/>
  <c r="B44" i="19"/>
  <c r="C44" i="19"/>
  <c r="A45" i="19"/>
  <c r="B45" i="19"/>
  <c r="C45" i="19"/>
  <c r="A46" i="19"/>
  <c r="B46" i="19"/>
  <c r="C46" i="19"/>
  <c r="A47" i="19"/>
  <c r="B47" i="19"/>
  <c r="C47" i="19"/>
  <c r="A48" i="19"/>
  <c r="B48" i="19"/>
  <c r="C48" i="19"/>
  <c r="A49" i="19"/>
  <c r="B49" i="19"/>
  <c r="C49" i="19"/>
  <c r="A50" i="19"/>
  <c r="B50" i="19"/>
  <c r="C50" i="19"/>
  <c r="A51" i="19"/>
  <c r="B51" i="19"/>
  <c r="C51" i="19"/>
  <c r="A52" i="19"/>
  <c r="B52" i="19"/>
  <c r="C52" i="19"/>
  <c r="A53" i="19"/>
  <c r="B53" i="19"/>
  <c r="C53" i="19"/>
  <c r="B41" i="19"/>
  <c r="C41" i="19"/>
  <c r="A41" i="19"/>
  <c r="A14" i="19"/>
  <c r="B14" i="19"/>
  <c r="C14" i="19"/>
  <c r="A15" i="19"/>
  <c r="B15" i="19"/>
  <c r="C15" i="19"/>
  <c r="A16" i="19"/>
  <c r="B16" i="19"/>
  <c r="C16" i="19"/>
  <c r="A17" i="19"/>
  <c r="B17" i="19"/>
  <c r="C17" i="19"/>
  <c r="A18" i="19"/>
  <c r="B18" i="19"/>
  <c r="C18" i="19"/>
  <c r="A19" i="19"/>
  <c r="B19" i="19"/>
  <c r="C19" i="19"/>
  <c r="A20" i="19"/>
  <c r="B20" i="19"/>
  <c r="C20" i="19"/>
  <c r="A21" i="19"/>
  <c r="B21" i="19"/>
  <c r="C21" i="19"/>
  <c r="A22" i="19"/>
  <c r="B22" i="19"/>
  <c r="C22" i="19"/>
  <c r="A23" i="19"/>
  <c r="B23" i="19"/>
  <c r="C23" i="19"/>
  <c r="A24" i="19"/>
  <c r="B24" i="19"/>
  <c r="C24" i="19"/>
  <c r="A25" i="19"/>
  <c r="B25" i="19"/>
  <c r="C25" i="19"/>
  <c r="A26" i="19"/>
  <c r="B26" i="19"/>
  <c r="C26" i="19"/>
  <c r="B13" i="19"/>
  <c r="C13" i="19"/>
  <c r="A13" i="19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13" i="18"/>
  <c r="A14" i="20"/>
  <c r="B14" i="20"/>
  <c r="C14" i="20"/>
  <c r="A15" i="20"/>
  <c r="B15" i="20"/>
  <c r="C15" i="20"/>
  <c r="A16" i="20"/>
  <c r="B16" i="20"/>
  <c r="C16" i="20"/>
  <c r="A17" i="20"/>
  <c r="B17" i="20"/>
  <c r="C17" i="20"/>
  <c r="A18" i="20"/>
  <c r="B18" i="20"/>
  <c r="C18" i="20"/>
  <c r="A19" i="20"/>
  <c r="B19" i="20"/>
  <c r="C19" i="20"/>
  <c r="A20" i="20"/>
  <c r="B20" i="20"/>
  <c r="C20" i="20"/>
  <c r="A21" i="20"/>
  <c r="B21" i="20"/>
  <c r="C21" i="20"/>
  <c r="A22" i="20"/>
  <c r="B22" i="20"/>
  <c r="C22" i="20"/>
  <c r="A23" i="20"/>
  <c r="B23" i="20"/>
  <c r="C23" i="20"/>
  <c r="A24" i="20"/>
  <c r="B24" i="20"/>
  <c r="C24" i="20"/>
  <c r="A25" i="20"/>
  <c r="B25" i="20"/>
  <c r="C25" i="20"/>
  <c r="A26" i="20"/>
  <c r="B26" i="20"/>
  <c r="C26" i="20"/>
  <c r="B13" i="20"/>
  <c r="C13" i="20"/>
  <c r="A13" i="20"/>
  <c r="A42" i="20"/>
  <c r="B42" i="20"/>
  <c r="C42" i="20"/>
  <c r="A43" i="20"/>
  <c r="B43" i="20"/>
  <c r="C43" i="20"/>
  <c r="A44" i="20"/>
  <c r="B44" i="20"/>
  <c r="C44" i="20"/>
  <c r="A45" i="20"/>
  <c r="B45" i="20"/>
  <c r="C45" i="20"/>
  <c r="A46" i="20"/>
  <c r="B46" i="20"/>
  <c r="C46" i="20"/>
  <c r="A47" i="20"/>
  <c r="B47" i="20"/>
  <c r="C47" i="20"/>
  <c r="A48" i="20"/>
  <c r="B48" i="20"/>
  <c r="C48" i="20"/>
  <c r="A49" i="20"/>
  <c r="B49" i="20"/>
  <c r="C49" i="20"/>
  <c r="A50" i="20"/>
  <c r="B50" i="20"/>
  <c r="C50" i="20"/>
  <c r="A51" i="20"/>
  <c r="A52" i="20"/>
  <c r="A53" i="20"/>
  <c r="B41" i="20"/>
  <c r="C41" i="20"/>
  <c r="A41" i="20"/>
  <c r="A43" i="18"/>
  <c r="B43" i="18"/>
  <c r="C43" i="18"/>
  <c r="A44" i="18"/>
  <c r="B44" i="18"/>
  <c r="C44" i="18"/>
  <c r="A45" i="18"/>
  <c r="B45" i="18"/>
  <c r="C45" i="18"/>
  <c r="A46" i="18"/>
  <c r="B46" i="18"/>
  <c r="C46" i="18"/>
  <c r="A47" i="18"/>
  <c r="B47" i="18"/>
  <c r="C47" i="18"/>
  <c r="A48" i="18"/>
  <c r="B48" i="18"/>
  <c r="C48" i="18"/>
  <c r="A49" i="18"/>
  <c r="B49" i="18"/>
  <c r="C49" i="18"/>
  <c r="A50" i="18"/>
  <c r="B50" i="18"/>
  <c r="C50" i="18"/>
  <c r="A51" i="18"/>
  <c r="B51" i="18"/>
  <c r="C51" i="18"/>
  <c r="A52" i="18"/>
  <c r="B52" i="18"/>
  <c r="C52" i="18"/>
  <c r="A53" i="18"/>
  <c r="B53" i="18"/>
  <c r="C53" i="18"/>
  <c r="A54" i="18"/>
  <c r="B54" i="18"/>
  <c r="C54" i="18"/>
  <c r="B42" i="18"/>
  <c r="C42" i="18"/>
  <c r="A42" i="18"/>
  <c r="A37" i="15"/>
  <c r="A38" i="15"/>
  <c r="A39" i="15"/>
  <c r="A40" i="15"/>
  <c r="A41" i="15"/>
  <c r="A42" i="15"/>
  <c r="A43" i="15"/>
  <c r="A36" i="15"/>
  <c r="B37" i="15"/>
  <c r="C37" i="15"/>
  <c r="B38" i="15"/>
  <c r="C38" i="15"/>
  <c r="B39" i="15"/>
  <c r="C39" i="15"/>
  <c r="B40" i="15"/>
  <c r="C40" i="15"/>
  <c r="B41" i="15"/>
  <c r="C41" i="15"/>
  <c r="B42" i="15"/>
  <c r="C42" i="15"/>
  <c r="B43" i="15"/>
  <c r="C43" i="15"/>
  <c r="C36" i="15"/>
  <c r="B36" i="15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C13" i="18"/>
  <c r="B13" i="18"/>
  <c r="A42" i="14"/>
  <c r="A43" i="14"/>
  <c r="A44" i="14"/>
  <c r="A45" i="14"/>
  <c r="A46" i="14"/>
  <c r="A47" i="14"/>
  <c r="A48" i="14"/>
  <c r="B42" i="14"/>
  <c r="C42" i="14"/>
  <c r="B43" i="14"/>
  <c r="C43" i="14"/>
  <c r="B44" i="14"/>
  <c r="C44" i="14"/>
  <c r="B45" i="14"/>
  <c r="C45" i="14"/>
  <c r="B46" i="14"/>
  <c r="C46" i="14"/>
  <c r="B47" i="14"/>
  <c r="C47" i="14"/>
  <c r="B48" i="14"/>
  <c r="C48" i="14"/>
  <c r="C41" i="14"/>
  <c r="B41" i="14"/>
  <c r="A41" i="14"/>
  <c r="A14" i="13"/>
  <c r="B14" i="13"/>
  <c r="C14" i="13"/>
  <c r="A15" i="13"/>
  <c r="B15" i="13"/>
  <c r="C15" i="13"/>
  <c r="A16" i="13"/>
  <c r="B16" i="13"/>
  <c r="C16" i="13"/>
  <c r="A17" i="13"/>
  <c r="B17" i="13"/>
  <c r="C17" i="13"/>
  <c r="A18" i="13"/>
  <c r="C18" i="13"/>
  <c r="A19" i="13"/>
  <c r="B19" i="13"/>
  <c r="C19" i="13"/>
  <c r="A20" i="13"/>
  <c r="B20" i="13"/>
  <c r="C20" i="13"/>
  <c r="A21" i="13"/>
  <c r="B21" i="13"/>
  <c r="C21" i="13"/>
  <c r="A22" i="13"/>
  <c r="B22" i="13"/>
  <c r="C22" i="13"/>
  <c r="B13" i="13"/>
  <c r="C13" i="13"/>
  <c r="A13" i="13"/>
  <c r="A42" i="13"/>
  <c r="B42" i="13"/>
  <c r="C42" i="13"/>
  <c r="A43" i="13"/>
  <c r="B43" i="13"/>
  <c r="C43" i="13"/>
  <c r="A44" i="13"/>
  <c r="B44" i="13"/>
  <c r="C44" i="13"/>
  <c r="A45" i="13"/>
  <c r="B45" i="13"/>
  <c r="C45" i="13"/>
  <c r="A46" i="13"/>
  <c r="B46" i="13"/>
  <c r="C46" i="13"/>
  <c r="A47" i="13"/>
  <c r="B47" i="13"/>
  <c r="C47" i="13"/>
  <c r="A48" i="13"/>
  <c r="B48" i="13"/>
  <c r="C48" i="13"/>
  <c r="B41" i="13"/>
  <c r="C41" i="13"/>
  <c r="A41" i="13"/>
  <c r="B63" i="3"/>
  <c r="C63" i="3"/>
  <c r="B25" i="3"/>
  <c r="C25" i="3"/>
  <c r="B26" i="4"/>
  <c r="C26" i="4"/>
  <c r="B69" i="4"/>
  <c r="C69" i="4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C13" i="16"/>
  <c r="B13" i="16"/>
  <c r="A13" i="16"/>
  <c r="A14" i="21"/>
  <c r="B14" i="21"/>
  <c r="C14" i="21"/>
  <c r="A15" i="21"/>
  <c r="B15" i="21"/>
  <c r="C15" i="21"/>
  <c r="A16" i="21"/>
  <c r="B16" i="21"/>
  <c r="C16" i="21"/>
  <c r="A17" i="21"/>
  <c r="B17" i="21"/>
  <c r="C17" i="21"/>
  <c r="A18" i="21"/>
  <c r="B18" i="21"/>
  <c r="C18" i="21"/>
  <c r="A19" i="21"/>
  <c r="B19" i="21"/>
  <c r="C19" i="21"/>
  <c r="A20" i="21"/>
  <c r="B20" i="21"/>
  <c r="C20" i="21"/>
  <c r="C13" i="21"/>
  <c r="B13" i="21"/>
  <c r="A13" i="21"/>
  <c r="A65" i="6"/>
  <c r="B26" i="6"/>
  <c r="C26" i="6"/>
  <c r="F68" i="5"/>
  <c r="A68" i="5"/>
  <c r="B68" i="5"/>
  <c r="C68" i="5"/>
  <c r="A64" i="6"/>
  <c r="A68" i="4"/>
  <c r="B68" i="4"/>
  <c r="C68" i="4"/>
  <c r="B64" i="6"/>
  <c r="C64" i="6"/>
  <c r="B65" i="6"/>
  <c r="C65" i="6"/>
  <c r="A63" i="6"/>
  <c r="B63" i="6"/>
  <c r="C63" i="6"/>
  <c r="F64" i="5"/>
  <c r="F65" i="5"/>
  <c r="F66" i="5"/>
  <c r="F67" i="5"/>
  <c r="A66" i="5"/>
  <c r="B66" i="5"/>
  <c r="C66" i="5"/>
  <c r="A67" i="5"/>
  <c r="B67" i="5"/>
  <c r="C67" i="5"/>
  <c r="B25" i="6"/>
  <c r="C25" i="6"/>
  <c r="B24" i="3"/>
  <c r="C24" i="3"/>
  <c r="A13" i="3"/>
  <c r="A14" i="3"/>
  <c r="A15" i="3"/>
  <c r="A16" i="3"/>
  <c r="A17" i="3"/>
  <c r="A18" i="3"/>
  <c r="A19" i="3"/>
  <c r="A20" i="3"/>
  <c r="A21" i="3"/>
  <c r="B21" i="3"/>
  <c r="C21" i="3"/>
  <c r="A22" i="3"/>
  <c r="B22" i="3"/>
  <c r="C22" i="3"/>
  <c r="A23" i="3"/>
  <c r="B23" i="3"/>
  <c r="C23" i="3"/>
  <c r="A12" i="3"/>
  <c r="A14" i="4"/>
  <c r="A15" i="4"/>
  <c r="A16" i="4"/>
  <c r="A17" i="4"/>
  <c r="A18" i="4"/>
  <c r="A19" i="4"/>
  <c r="A20" i="4"/>
  <c r="A21" i="4"/>
  <c r="A22" i="4"/>
  <c r="B22" i="4"/>
  <c r="C22" i="4"/>
  <c r="A23" i="4"/>
  <c r="B23" i="4"/>
  <c r="C23" i="4"/>
  <c r="A24" i="4"/>
  <c r="B24" i="4"/>
  <c r="C24" i="4"/>
  <c r="A25" i="4"/>
  <c r="B25" i="4"/>
  <c r="C25" i="4"/>
  <c r="A13" i="4"/>
  <c r="A14" i="5"/>
  <c r="A15" i="5"/>
  <c r="A16" i="5"/>
  <c r="A17" i="5"/>
  <c r="A18" i="5"/>
  <c r="A19" i="5"/>
  <c r="A20" i="5"/>
  <c r="A21" i="5"/>
  <c r="A22" i="5"/>
  <c r="A23" i="5"/>
  <c r="A24" i="5"/>
  <c r="A13" i="5"/>
  <c r="A14" i="6"/>
  <c r="A15" i="6"/>
  <c r="A16" i="6"/>
  <c r="A17" i="6"/>
  <c r="A18" i="6"/>
  <c r="A19" i="6"/>
  <c r="A20" i="6"/>
  <c r="A21" i="6"/>
  <c r="C21" i="6"/>
  <c r="A22" i="6"/>
  <c r="C22" i="6"/>
  <c r="A23" i="6"/>
  <c r="C23" i="6"/>
  <c r="A24" i="6"/>
  <c r="C24" i="6"/>
  <c r="A13" i="6"/>
  <c r="A58" i="6"/>
  <c r="B58" i="6"/>
  <c r="C58" i="6"/>
  <c r="A59" i="6"/>
  <c r="B59" i="6"/>
  <c r="C59" i="6"/>
  <c r="A60" i="6"/>
  <c r="B60" i="6"/>
  <c r="C60" i="6"/>
  <c r="A61" i="6"/>
  <c r="B61" i="6"/>
  <c r="C61" i="6"/>
  <c r="A62" i="6"/>
  <c r="B62" i="6"/>
  <c r="C62" i="6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B61" i="5"/>
  <c r="C61" i="5"/>
  <c r="A62" i="5"/>
  <c r="B62" i="5"/>
  <c r="C62" i="5"/>
  <c r="A63" i="5"/>
  <c r="B63" i="5"/>
  <c r="C63" i="5"/>
  <c r="A64" i="5"/>
  <c r="B64" i="5"/>
  <c r="C64" i="5"/>
  <c r="A65" i="5"/>
  <c r="B65" i="5"/>
  <c r="C65" i="5"/>
  <c r="A47" i="5"/>
  <c r="A61" i="3"/>
  <c r="A62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48" i="4"/>
  <c r="A43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A42" i="3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22" i="8"/>
  <c r="B22" i="8"/>
  <c r="C22" i="8"/>
  <c r="A23" i="8"/>
  <c r="B23" i="8"/>
  <c r="C23" i="8"/>
  <c r="A24" i="8"/>
  <c r="B24" i="8"/>
  <c r="C24" i="8"/>
  <c r="A25" i="8"/>
  <c r="B25" i="8"/>
  <c r="C25" i="8"/>
  <c r="A26" i="8"/>
  <c r="B26" i="8"/>
  <c r="C26" i="8"/>
  <c r="A27" i="8"/>
  <c r="B27" i="8"/>
  <c r="C27" i="8"/>
  <c r="A28" i="8"/>
  <c r="B28" i="8"/>
  <c r="C28" i="8"/>
  <c r="A29" i="8"/>
  <c r="B29" i="8"/>
  <c r="C29" i="8"/>
  <c r="B14" i="8"/>
  <c r="C14" i="8"/>
  <c r="A14" i="8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B14" i="9"/>
  <c r="C14" i="9"/>
  <c r="A14" i="9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B14" i="10"/>
  <c r="C14" i="10"/>
  <c r="A14" i="10"/>
  <c r="A16" i="11"/>
  <c r="B16" i="11"/>
  <c r="C16" i="11"/>
  <c r="A17" i="11"/>
  <c r="B17" i="11"/>
  <c r="C17" i="11"/>
  <c r="A18" i="11"/>
  <c r="B18" i="11"/>
  <c r="C18" i="1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A26" i="11"/>
  <c r="B26" i="11"/>
  <c r="C26" i="11"/>
  <c r="A27" i="11"/>
  <c r="B27" i="11"/>
  <c r="C27" i="11"/>
  <c r="A28" i="11"/>
  <c r="B28" i="11"/>
  <c r="C28" i="11"/>
  <c r="A29" i="11"/>
  <c r="B29" i="11"/>
  <c r="C29" i="11"/>
  <c r="B15" i="11"/>
  <c r="C15" i="11"/>
  <c r="A15" i="11"/>
  <c r="A45" i="11"/>
  <c r="B45" i="11"/>
  <c r="C45" i="11"/>
  <c r="A46" i="11"/>
  <c r="B46" i="11"/>
  <c r="C46" i="11"/>
  <c r="A47" i="11"/>
  <c r="B47" i="11"/>
  <c r="C47" i="11"/>
  <c r="A48" i="11"/>
  <c r="B48" i="11"/>
  <c r="C48" i="11"/>
  <c r="A49" i="11"/>
  <c r="B49" i="11"/>
  <c r="C49" i="11"/>
  <c r="A50" i="11"/>
  <c r="B50" i="11"/>
  <c r="C50" i="11"/>
  <c r="A51" i="11"/>
  <c r="B51" i="11"/>
  <c r="C51" i="11"/>
  <c r="A52" i="11"/>
  <c r="B52" i="11"/>
  <c r="C52" i="11"/>
  <c r="A53" i="11"/>
  <c r="B53" i="11"/>
  <c r="C53" i="11"/>
  <c r="A54" i="11"/>
  <c r="B54" i="11"/>
  <c r="C54" i="11"/>
  <c r="A55" i="11"/>
  <c r="B55" i="11"/>
  <c r="C55" i="11"/>
  <c r="A56" i="11"/>
  <c r="B56" i="11"/>
  <c r="C56" i="11"/>
  <c r="A57" i="11"/>
  <c r="B57" i="11"/>
  <c r="C57" i="11"/>
  <c r="B44" i="11"/>
  <c r="C44" i="11"/>
  <c r="A44" i="11"/>
  <c r="A46" i="9"/>
  <c r="A47" i="9"/>
  <c r="A48" i="9"/>
  <c r="A49" i="9"/>
  <c r="A50" i="9"/>
  <c r="A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A58" i="9"/>
  <c r="B58" i="9"/>
  <c r="C58" i="9"/>
  <c r="A45" i="9"/>
  <c r="A46" i="8"/>
  <c r="B46" i="8"/>
  <c r="C46" i="8"/>
  <c r="A47" i="8"/>
  <c r="B47" i="8"/>
  <c r="C47" i="8"/>
  <c r="A48" i="8"/>
  <c r="B48" i="8"/>
  <c r="C48" i="8"/>
  <c r="A49" i="8"/>
  <c r="B49" i="8"/>
  <c r="C49" i="8"/>
  <c r="A50" i="8"/>
  <c r="B50" i="8"/>
  <c r="C50" i="8"/>
  <c r="A51" i="8"/>
  <c r="B51" i="8"/>
  <c r="C51" i="8"/>
  <c r="A52" i="8"/>
  <c r="B52" i="8"/>
  <c r="C52" i="8"/>
  <c r="A53" i="8"/>
  <c r="B53" i="8"/>
  <c r="C53" i="8"/>
  <c r="A54" i="8"/>
  <c r="B54" i="8"/>
  <c r="C54" i="8"/>
  <c r="A55" i="8"/>
  <c r="B55" i="8"/>
  <c r="C55" i="8"/>
  <c r="A56" i="8"/>
  <c r="B56" i="8"/>
  <c r="C56" i="8"/>
  <c r="A57" i="8"/>
  <c r="B57" i="8"/>
  <c r="C57" i="8"/>
  <c r="A58" i="8"/>
  <c r="B58" i="8"/>
  <c r="C58" i="8"/>
  <c r="B45" i="8"/>
  <c r="C45" i="8"/>
  <c r="A45" i="8"/>
  <c r="A46" i="10"/>
  <c r="B46" i="10"/>
  <c r="C46" i="10"/>
  <c r="A47" i="10"/>
  <c r="B47" i="10"/>
  <c r="C47" i="10"/>
  <c r="A48" i="10"/>
  <c r="B48" i="10"/>
  <c r="C48" i="10"/>
  <c r="A49" i="10"/>
  <c r="B49" i="10"/>
  <c r="C49" i="10"/>
  <c r="A50" i="10"/>
  <c r="B50" i="10"/>
  <c r="C50" i="10"/>
  <c r="A51" i="10"/>
  <c r="B51" i="10"/>
  <c r="C51" i="10"/>
  <c r="A52" i="10"/>
  <c r="B52" i="10"/>
  <c r="C52" i="10"/>
  <c r="A53" i="10"/>
  <c r="B53" i="10"/>
  <c r="C53" i="10"/>
  <c r="A54" i="10"/>
  <c r="B54" i="10"/>
  <c r="C54" i="10"/>
  <c r="A55" i="10"/>
  <c r="B55" i="10"/>
  <c r="C55" i="10"/>
  <c r="A56" i="10"/>
  <c r="B56" i="10"/>
  <c r="C56" i="10"/>
  <c r="A57" i="10"/>
  <c r="B57" i="10"/>
  <c r="C57" i="10"/>
  <c r="A58" i="10"/>
  <c r="B58" i="10"/>
  <c r="C58" i="10"/>
  <c r="B45" i="10"/>
  <c r="C45" i="10"/>
  <c r="A45" i="10"/>
  <c r="B32" i="21"/>
  <c r="B3" i="21"/>
  <c r="B31" i="20"/>
  <c r="B3" i="20"/>
  <c r="B31" i="19"/>
  <c r="B3" i="19"/>
  <c r="B32" i="18"/>
  <c r="B3" i="18"/>
  <c r="B25" i="15"/>
  <c r="B3" i="15"/>
  <c r="B30" i="13"/>
  <c r="B3" i="13"/>
  <c r="B34" i="11"/>
  <c r="B3" i="11"/>
  <c r="B35" i="10"/>
  <c r="B3" i="10"/>
  <c r="B35" i="9"/>
  <c r="B3" i="9"/>
  <c r="F63" i="5"/>
  <c r="F61" i="5"/>
  <c r="F62" i="5"/>
  <c r="K39" i="4"/>
  <c r="I25" i="2"/>
  <c r="I24" i="2"/>
  <c r="I23" i="2"/>
  <c r="I21" i="2"/>
  <c r="I22" i="2"/>
  <c r="I20" i="2"/>
  <c r="I19" i="2"/>
</calcChain>
</file>

<file path=xl/sharedStrings.xml><?xml version="1.0" encoding="utf-8"?>
<sst xmlns="http://schemas.openxmlformats.org/spreadsheetml/2006/main" count="1332" uniqueCount="204">
  <si>
    <t>Komanda</t>
  </si>
  <si>
    <t>Vieta</t>
  </si>
  <si>
    <t>N.p.k.</t>
  </si>
  <si>
    <t>Dalībnieka vārds, uzvārds</t>
  </si>
  <si>
    <t>Veertikālās, horizontālās margas</t>
  </si>
  <si>
    <t>Mezgli</t>
  </si>
  <si>
    <t>Kopā</t>
  </si>
  <si>
    <t>Vertikālās un horizontālās margas</t>
  </si>
  <si>
    <t>Neaizskrūvēta karabīne</t>
  </si>
  <si>
    <t>Nepareizi izpildīts elements</t>
  </si>
  <si>
    <t>Līdzsvara zaudēšana</t>
  </si>
  <si>
    <t>Nepareizs, nesakārtots mezgls</t>
  </si>
  <si>
    <t>Nepareiza kustība pa margām</t>
  </si>
  <si>
    <t>Pašdrošināšanas zaudēšana</t>
  </si>
  <si>
    <t>Inventāra zaudēšana</t>
  </si>
  <si>
    <t>Tiesneša palīdzība</t>
  </si>
  <si>
    <t>Sodi</t>
  </si>
  <si>
    <t>Laiks</t>
  </si>
  <si>
    <t>1 punkts ir 30 sek</t>
  </si>
  <si>
    <t>Nepareizs, nepabeigts mezgls</t>
  </si>
  <si>
    <t>nesakārtots mezgls</t>
  </si>
  <si>
    <t>D grupa Zēni</t>
  </si>
  <si>
    <t>šķēršļu josla</t>
  </si>
  <si>
    <t>Horizontālās &amp;vertikālās margas</t>
  </si>
  <si>
    <t>D grupa zēni</t>
  </si>
  <si>
    <t xml:space="preserve">Dalībnieka vārds, uzvārds </t>
  </si>
  <si>
    <t>C grupa zēni</t>
  </si>
  <si>
    <t>Virves spriegošana</t>
  </si>
  <si>
    <t>C grupa meitenes</t>
  </si>
  <si>
    <t>Slīpā pārceltuve, spelio elements</t>
  </si>
  <si>
    <t>Līdzsvara zaudzēšana</t>
  </si>
  <si>
    <t>B grupa zēni</t>
  </si>
  <si>
    <t>Kontrolsvara nepacelšana</t>
  </si>
  <si>
    <t>Dulferis bez cimdiem</t>
  </si>
  <si>
    <t>Pamatvirves zaudēšana</t>
  </si>
  <si>
    <t>Virves galā nav mezgls</t>
  </si>
  <si>
    <t>kopvērtējums</t>
  </si>
  <si>
    <t xml:space="preserve">Sodi </t>
  </si>
  <si>
    <t>Vertikālās, horizontālās margas</t>
  </si>
  <si>
    <t>Rīgas atklātās sacensības sporta tūrisma tehnikā 2015. gada 11. aprīlī</t>
  </si>
  <si>
    <t>D grupa Meitenes</t>
  </si>
  <si>
    <t>Nesasiets mezgls</t>
  </si>
  <si>
    <t>Kristīne Rjabova</t>
  </si>
  <si>
    <t>C grupa Zēni</t>
  </si>
  <si>
    <t>B grupa meitenes</t>
  </si>
  <si>
    <t>A grupa zēni</t>
  </si>
  <si>
    <t>A grupa meitenes</t>
  </si>
  <si>
    <t>Izolde Ivanova</t>
  </si>
  <si>
    <t>x</t>
  </si>
  <si>
    <t>Laika punkti</t>
  </si>
  <si>
    <t>Purviņš un līkloči</t>
  </si>
  <si>
    <t>Lentošana</t>
  </si>
  <si>
    <t>Punkti kopā</t>
  </si>
  <si>
    <t>Virves spriegošana, ievainotā transports</t>
  </si>
  <si>
    <t xml:space="preserve">Punkti kopā </t>
  </si>
  <si>
    <t>Virves spriegošana, ievainotā transportēšana</t>
  </si>
  <si>
    <t>BJC Daugmale</t>
  </si>
  <si>
    <t>RSP</t>
  </si>
  <si>
    <t>Ņikita Girvics</t>
  </si>
  <si>
    <t>Līva Dorila</t>
  </si>
  <si>
    <t>Ella Ķeniņa</t>
  </si>
  <si>
    <t>Krista Lejiete</t>
  </si>
  <si>
    <t>Mārtiņš Aržanovskis</t>
  </si>
  <si>
    <t>Reinis Kobitjevs</t>
  </si>
  <si>
    <t>Beāte Lejiete</t>
  </si>
  <si>
    <t>Samanta Vilka</t>
  </si>
  <si>
    <t>Niklāvs Eglītis</t>
  </si>
  <si>
    <t>Pārceltuve un Speleo elementi</t>
  </si>
  <si>
    <t>Tīna Marta Mikulāne</t>
  </si>
  <si>
    <t>1sods=30 sek</t>
  </si>
  <si>
    <t>1 sods= 30 sek</t>
  </si>
  <si>
    <t>Laiks kopā</t>
  </si>
  <si>
    <t xml:space="preserve"> </t>
  </si>
  <si>
    <t>1 sods=30 sek</t>
  </si>
  <si>
    <t>1 sods = 30 sek</t>
  </si>
  <si>
    <t>Inta Ivanova</t>
  </si>
  <si>
    <t>Marta Vītola</t>
  </si>
  <si>
    <t>lent 1</t>
  </si>
  <si>
    <t>lent 2</t>
  </si>
  <si>
    <t>00:00:43,59</t>
  </si>
  <si>
    <t>00:00:43:50</t>
  </si>
  <si>
    <t>Soda punkti</t>
  </si>
  <si>
    <t>Kopā laiks</t>
  </si>
  <si>
    <t>1 sods = sek</t>
  </si>
  <si>
    <t>Rīgas atklātās sacensības sporta tūrisma un alpīnisma tehnikā  2018.gada 15. aprīlī</t>
  </si>
  <si>
    <t>Rīgas atklātās sacensības sporta tūrisma un alpīnisma tehnikā  2018. gada 15. aprīlī</t>
  </si>
  <si>
    <t>Nr.</t>
  </si>
  <si>
    <t>Vārds Uzvārds</t>
  </si>
  <si>
    <t>Dzimšanas dati</t>
  </si>
  <si>
    <t>BJC “Daugmale” medicīnas darbinieka paraksts par atļauju piedalīties sacensībās</t>
  </si>
  <si>
    <t>D grupa</t>
  </si>
  <si>
    <t>Darjana Treļudova</t>
  </si>
  <si>
    <t>Ilona</t>
  </si>
  <si>
    <t>Veronika Ardova</t>
  </si>
  <si>
    <t>Tatjana Matvejeva</t>
  </si>
  <si>
    <t>Elizabete Ponomarenko</t>
  </si>
  <si>
    <t>Patrisija Aija Sporne</t>
  </si>
  <si>
    <t>Oļesja Bačurina</t>
  </si>
  <si>
    <t>Emīlija Rastargujeva</t>
  </si>
  <si>
    <t>Ņikita Suša</t>
  </si>
  <si>
    <t>Mikus Dilāns</t>
  </si>
  <si>
    <t>Viktors Bojevovičs</t>
  </si>
  <si>
    <t>RĶVS</t>
  </si>
  <si>
    <t>Liāna</t>
  </si>
  <si>
    <t>Valters Lapickis</t>
  </si>
  <si>
    <t>Atjoms Sigaļetovs</t>
  </si>
  <si>
    <t>Kristers Gailis</t>
  </si>
  <si>
    <t>Vladislava Moļeva</t>
  </si>
  <si>
    <t>Artūrs</t>
  </si>
  <si>
    <t>Kirils Stepanovs</t>
  </si>
  <si>
    <t>Ansis Nurža</t>
  </si>
  <si>
    <t>Mārtņš Meikšāns</t>
  </si>
  <si>
    <t>H grupa Paši mazākie, kuri nestartē Dgrupā</t>
  </si>
  <si>
    <t>Valters Leitāns</t>
  </si>
  <si>
    <t>Marina Kirillova</t>
  </si>
  <si>
    <t>Bogdana Ignatjeva</t>
  </si>
  <si>
    <t>Jorens Žiļinskis</t>
  </si>
  <si>
    <t>Rīgas 65 v-skola</t>
  </si>
  <si>
    <t>Darja Rogaļeva</t>
  </si>
  <si>
    <t>Mārtiņš Metāls</t>
  </si>
  <si>
    <t>Daniils Buza</t>
  </si>
  <si>
    <t>Linda</t>
  </si>
  <si>
    <t>Dārta Duko</t>
  </si>
  <si>
    <t>Paula Lejiņa</t>
  </si>
  <si>
    <t>Alise Šļakota</t>
  </si>
  <si>
    <t>Kate Vandāne</t>
  </si>
  <si>
    <t>Amēlija Patmalniece</t>
  </si>
  <si>
    <t>Filips Patmalnieks</t>
  </si>
  <si>
    <t>C grupa</t>
  </si>
  <si>
    <t>Simona Pūpola</t>
  </si>
  <si>
    <t>Miks Roberts Gulbis</t>
  </si>
  <si>
    <t>Tomass Dilāns</t>
  </si>
  <si>
    <t>Rolands Jankovskis</t>
  </si>
  <si>
    <t>Rīgas Lietuviešu v-sk</t>
  </si>
  <si>
    <t>Līza Paničuka</t>
  </si>
  <si>
    <t>Vitālijs Balkovs</t>
  </si>
  <si>
    <t>Inga</t>
  </si>
  <si>
    <t>Annija Amanda Cimermane</t>
  </si>
  <si>
    <t>Roberts Batars</t>
  </si>
  <si>
    <t>Emīlija Alise Pilsuma</t>
  </si>
  <si>
    <t>Viesturs Upenieks</t>
  </si>
  <si>
    <t>Marta Kalnāre</t>
  </si>
  <si>
    <t>B grupa</t>
  </si>
  <si>
    <t>Elza Leitāne</t>
  </si>
  <si>
    <t>Irīna Kostigova</t>
  </si>
  <si>
    <t>Kārlis Fricis Mikulāns</t>
  </si>
  <si>
    <t>Kaspars</t>
  </si>
  <si>
    <t>A grupa</t>
  </si>
  <si>
    <t>Jānis Čipa</t>
  </si>
  <si>
    <t>Aleksandrs Čerņeikins</t>
  </si>
  <si>
    <t>Ralfs Jansons</t>
  </si>
  <si>
    <t>Daniels Turķis</t>
  </si>
  <si>
    <t>Matijs Babris</t>
  </si>
  <si>
    <t>Ralfs Jansons Spārītis</t>
  </si>
  <si>
    <t>Denisa Straume (Strode)</t>
  </si>
  <si>
    <t>Kristiāns Klūģis</t>
  </si>
  <si>
    <t>Agnese Strode</t>
  </si>
  <si>
    <t>Ēriks Usanovs</t>
  </si>
  <si>
    <t>Gads</t>
  </si>
  <si>
    <t>Šķēršļu josla</t>
  </si>
  <si>
    <t>H grupa Meitenes</t>
  </si>
  <si>
    <t>H grupa zēni</t>
  </si>
  <si>
    <t>H grupa Zēni</t>
  </si>
  <si>
    <t>Rīgas 65. vsk.</t>
  </si>
  <si>
    <t>Danils Buza</t>
  </si>
  <si>
    <t>Rīgas Lietuviešu vsk</t>
  </si>
  <si>
    <t>Dmitrijs Sevankajevs</t>
  </si>
  <si>
    <t>Madara Krūmiņa</t>
  </si>
  <si>
    <t>Elza Baraka </t>
  </si>
  <si>
    <t>Ievainotā transports</t>
  </si>
  <si>
    <t xml:space="preserve">Oskars Flipovičs </t>
  </si>
  <si>
    <t>Artūrs Kudiņš</t>
  </si>
  <si>
    <t>Anete Kūlupa</t>
  </si>
  <si>
    <t>Normunds Sveikācs</t>
  </si>
  <si>
    <t>Ruslana Kondraševa</t>
  </si>
  <si>
    <t>Margas</t>
  </si>
  <si>
    <t>Purviņš</t>
  </si>
  <si>
    <t>Sekot virvei</t>
  </si>
  <si>
    <t>Vertikālā marga</t>
  </si>
  <si>
    <t>Matīss Filipovičs</t>
  </si>
  <si>
    <t>Toms Zvanītājs</t>
  </si>
  <si>
    <t>Aleksandrs Zvanītājs</t>
  </si>
  <si>
    <t>Šķēršļi</t>
  </si>
  <si>
    <t>Pauls Pāvels Zvanītājs</t>
  </si>
  <si>
    <t>noņemšana</t>
  </si>
  <si>
    <t>neieradās</t>
  </si>
  <si>
    <t>0 sodi</t>
  </si>
  <si>
    <t>2 sodi</t>
  </si>
  <si>
    <t>Klāra Upeniece</t>
  </si>
  <si>
    <t>Pārceltuve un spelio</t>
  </si>
  <si>
    <t>Sķēršļu josla</t>
  </si>
  <si>
    <t>X</t>
  </si>
  <si>
    <t>Aleksandrs Balkovs</t>
  </si>
  <si>
    <t>Artūrs Dedumietis</t>
  </si>
  <si>
    <t>startē A grupā</t>
  </si>
  <si>
    <t>Ilze Vaivode</t>
  </si>
  <si>
    <t>PES</t>
  </si>
  <si>
    <t>Ravita Rone</t>
  </si>
  <si>
    <t>Antra Racena</t>
  </si>
  <si>
    <t>RPS</t>
  </si>
  <si>
    <t>Pārceltuve un speleo</t>
  </si>
  <si>
    <t>B Grupa Zēni</t>
  </si>
  <si>
    <t>Startē A grupā</t>
  </si>
  <si>
    <t>B Grupa zēni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</si>
</sst>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8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name val="Calibri"/>
      <family val="2"/>
      <charset val="186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rgb="FF9C0006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5"/>
      <color rgb="FF666666"/>
      <name val="PT Sans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0" fontId="8" fillId="4" borderId="0" applyNumberFormat="0" applyBorder="0" applyAlignment="0" applyProtection="0"/>
  </cellStyleXfs>
  <cellXfs count="394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0" fillId="0" borderId="0" xfId="0" applyNumberFormat="1"/>
    <xf numFmtId="45" fontId="0" fillId="0" borderId="0" xfId="0" applyNumberFormat="1"/>
    <xf numFmtId="21" fontId="1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45" fontId="1" fillId="0" borderId="6" xfId="0" applyNumberFormat="1" applyFont="1" applyBorder="1" applyAlignment="1">
      <alignment horizontal="center" vertical="top" wrapText="1"/>
    </xf>
    <xf numFmtId="21" fontId="0" fillId="0" borderId="1" xfId="0" applyNumberFormat="1" applyBorder="1"/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45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1" fontId="0" fillId="0" borderId="1" xfId="0" applyNumberForma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1" fontId="1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45" fontId="1" fillId="0" borderId="13" xfId="0" applyNumberFormat="1" applyFont="1" applyBorder="1" applyAlignment="1">
      <alignment horizontal="center" vertical="top" wrapText="1"/>
    </xf>
    <xf numFmtId="45" fontId="1" fillId="0" borderId="14" xfId="0" applyNumberFormat="1" applyFont="1" applyBorder="1" applyAlignment="1">
      <alignment horizontal="center" vertical="top" wrapText="1"/>
    </xf>
    <xf numFmtId="0" fontId="0" fillId="0" borderId="4" xfId="0" applyBorder="1"/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5" fontId="1" fillId="0" borderId="0" xfId="0" applyNumberFormat="1" applyFont="1" applyBorder="1" applyAlignment="1">
      <alignment vertical="top" wrapText="1"/>
    </xf>
    <xf numFmtId="0" fontId="0" fillId="0" borderId="3" xfId="0" applyBorder="1"/>
    <xf numFmtId="0" fontId="0" fillId="0" borderId="9" xfId="0" applyBorder="1"/>
    <xf numFmtId="0" fontId="0" fillId="0" borderId="2" xfId="0" applyFont="1" applyBorder="1"/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45" fontId="1" fillId="0" borderId="17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5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5" fontId="1" fillId="0" borderId="5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21" xfId="0" applyFont="1" applyBorder="1"/>
    <xf numFmtId="0" fontId="6" fillId="0" borderId="21" xfId="0" applyFont="1" applyBorder="1" applyAlignment="1">
      <alignment vertical="center" wrapText="1"/>
    </xf>
    <xf numFmtId="21" fontId="0" fillId="0" borderId="21" xfId="0" applyNumberFormat="1" applyBorder="1"/>
    <xf numFmtId="0" fontId="0" fillId="0" borderId="21" xfId="0" applyFont="1" applyBorder="1"/>
    <xf numFmtId="0" fontId="0" fillId="0" borderId="21" xfId="0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1" xfId="0" applyNumberFormat="1" applyBorder="1"/>
    <xf numFmtId="0" fontId="0" fillId="0" borderId="21" xfId="0" applyBorder="1"/>
    <xf numFmtId="21" fontId="1" fillId="0" borderId="5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45" fontId="1" fillId="0" borderId="21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5" fontId="1" fillId="0" borderId="21" xfId="0" applyNumberFormat="1" applyFont="1" applyBorder="1" applyAlignment="1">
      <alignment horizontal="center" vertical="top" wrapText="1"/>
    </xf>
    <xf numFmtId="21" fontId="1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1" fontId="0" fillId="0" borderId="2" xfId="0" applyNumberFormat="1" applyBorder="1"/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5" fontId="1" fillId="0" borderId="5" xfId="0" applyNumberFormat="1" applyFont="1" applyBorder="1" applyAlignment="1">
      <alignment horizontal="center" vertical="top" wrapText="1"/>
    </xf>
    <xf numFmtId="0" fontId="0" fillId="0" borderId="22" xfId="0" applyBorder="1"/>
    <xf numFmtId="21" fontId="0" fillId="0" borderId="22" xfId="0" applyNumberFormat="1" applyBorder="1"/>
    <xf numFmtId="0" fontId="6" fillId="0" borderId="22" xfId="0" applyFont="1" applyBorder="1"/>
    <xf numFmtId="0" fontId="0" fillId="0" borderId="22" xfId="0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45" fontId="1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/>
    <xf numFmtId="0" fontId="0" fillId="0" borderId="21" xfId="0" applyBorder="1" applyAlignment="1">
      <alignment vertical="top"/>
    </xf>
    <xf numFmtId="0" fontId="1" fillId="0" borderId="21" xfId="0" applyFont="1" applyBorder="1"/>
    <xf numFmtId="0" fontId="1" fillId="0" borderId="18" xfId="0" applyFont="1" applyFill="1" applyBorder="1" applyAlignment="1">
      <alignment vertical="top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/>
    <xf numFmtId="0" fontId="1" fillId="0" borderId="3" xfId="0" applyFont="1" applyBorder="1"/>
    <xf numFmtId="0" fontId="1" fillId="0" borderId="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1" fontId="0" fillId="0" borderId="21" xfId="0" applyNumberFormat="1" applyBorder="1" applyAlignment="1">
      <alignment vertical="top" wrapText="1"/>
    </xf>
    <xf numFmtId="45" fontId="1" fillId="0" borderId="21" xfId="0" applyNumberFormat="1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21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45" fontId="1" fillId="0" borderId="16" xfId="0" applyNumberFormat="1" applyFont="1" applyBorder="1" applyAlignment="1">
      <alignment horizontal="center" vertical="top" wrapText="1"/>
    </xf>
    <xf numFmtId="47" fontId="0" fillId="0" borderId="21" xfId="0" applyNumberForma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1" xfId="0" applyFont="1" applyBorder="1" applyAlignment="1">
      <alignment vertical="top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5" fontId="1" fillId="0" borderId="5" xfId="0" applyNumberFormat="1" applyFont="1" applyBorder="1" applyAlignment="1">
      <alignment horizontal="center" vertical="top" wrapText="1"/>
    </xf>
    <xf numFmtId="47" fontId="0" fillId="0" borderId="21" xfId="0" applyNumberFormat="1" applyBorder="1"/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1" fontId="0" fillId="0" borderId="21" xfId="0" applyNumberFormat="1" applyBorder="1" applyAlignment="1">
      <alignment vertical="top"/>
    </xf>
    <xf numFmtId="21" fontId="0" fillId="0" borderId="21" xfId="0" applyNumberFormat="1" applyBorder="1"/>
    <xf numFmtId="47" fontId="0" fillId="0" borderId="0" xfId="0" applyNumberFormat="1" applyBorder="1"/>
    <xf numFmtId="21" fontId="0" fillId="0" borderId="21" xfId="0" applyNumberFormat="1" applyBorder="1" applyAlignment="1">
      <alignment vertical="top" wrapText="1"/>
    </xf>
    <xf numFmtId="21" fontId="0" fillId="0" borderId="22" xfId="0" applyNumberForma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center" wrapText="1"/>
    </xf>
    <xf numFmtId="21" fontId="0" fillId="0" borderId="0" xfId="0" applyNumberFormat="1" applyBorder="1"/>
    <xf numFmtId="21" fontId="0" fillId="0" borderId="21" xfId="0" applyNumberFormat="1" applyFont="1" applyBorder="1"/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/>
    <xf numFmtId="0" fontId="1" fillId="0" borderId="6" xfId="0" applyFont="1" applyBorder="1" applyAlignment="1">
      <alignment horizontal="center" textRotation="90" wrapText="1"/>
    </xf>
    <xf numFmtId="2" fontId="1" fillId="0" borderId="5" xfId="0" applyNumberFormat="1" applyFont="1" applyBorder="1" applyAlignment="1">
      <alignment horizontal="center" vertical="top" wrapText="1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164" fontId="0" fillId="2" borderId="0" xfId="0" applyNumberFormat="1" applyFill="1"/>
    <xf numFmtId="0" fontId="6" fillId="2" borderId="2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8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0" fillId="2" borderId="21" xfId="0" applyFill="1" applyBorder="1"/>
    <xf numFmtId="0" fontId="0" fillId="2" borderId="21" xfId="0" applyFont="1" applyFill="1" applyBorder="1"/>
    <xf numFmtId="164" fontId="0" fillId="2" borderId="21" xfId="0" applyNumberFormat="1" applyFill="1" applyBorder="1"/>
    <xf numFmtId="0" fontId="0" fillId="2" borderId="0" xfId="0" applyFill="1" applyBorder="1"/>
    <xf numFmtId="0" fontId="0" fillId="3" borderId="0" xfId="0" applyFill="1"/>
    <xf numFmtId="2" fontId="0" fillId="0" borderId="21" xfId="0" applyNumberFormat="1" applyBorder="1"/>
    <xf numFmtId="21" fontId="0" fillId="0" borderId="0" xfId="0" applyNumberFormat="1"/>
    <xf numFmtId="0" fontId="0" fillId="0" borderId="0" xfId="0" applyNumberFormat="1"/>
    <xf numFmtId="45" fontId="0" fillId="0" borderId="21" xfId="0" applyNumberFormat="1" applyBorder="1"/>
    <xf numFmtId="47" fontId="0" fillId="0" borderId="0" xfId="0" applyNumberFormat="1"/>
    <xf numFmtId="0" fontId="3" fillId="0" borderId="0" xfId="0" applyFont="1" applyBorder="1" applyAlignment="1"/>
    <xf numFmtId="0" fontId="7" fillId="2" borderId="0" xfId="0" applyFont="1" applyFill="1"/>
    <xf numFmtId="0" fontId="0" fillId="2" borderId="0" xfId="0" applyFill="1" applyAlignment="1">
      <alignment horizontal="left"/>
    </xf>
    <xf numFmtId="0" fontId="0" fillId="2" borderId="21" xfId="0" applyNumberFormat="1" applyFill="1" applyBorder="1"/>
    <xf numFmtId="0" fontId="1" fillId="2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>
      <alignment horizontal="left"/>
    </xf>
    <xf numFmtId="0" fontId="1" fillId="0" borderId="0" xfId="0" applyFont="1"/>
    <xf numFmtId="21" fontId="0" fillId="0" borderId="23" xfId="0" applyNumberFormat="1" applyBorder="1"/>
    <xf numFmtId="21" fontId="0" fillId="0" borderId="25" xfId="0" applyNumberFormat="1" applyBorder="1"/>
    <xf numFmtId="47" fontId="0" fillId="0" borderId="25" xfId="0" applyNumberFormat="1" applyBorder="1" applyAlignment="1">
      <alignment vertical="top" wrapText="1"/>
    </xf>
    <xf numFmtId="47" fontId="0" fillId="0" borderId="30" xfId="0" applyNumberFormat="1" applyBorder="1" applyAlignment="1">
      <alignment vertical="top" wrapText="1"/>
    </xf>
    <xf numFmtId="47" fontId="0" fillId="0" borderId="25" xfId="0" applyNumberFormat="1" applyBorder="1"/>
    <xf numFmtId="2" fontId="0" fillId="0" borderId="1" xfId="0" applyNumberFormat="1" applyBorder="1"/>
    <xf numFmtId="21" fontId="0" fillId="2" borderId="0" xfId="0" applyNumberFormat="1" applyFill="1" applyBorder="1"/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6" fillId="2" borderId="22" xfId="0" applyFont="1" applyFill="1" applyBorder="1"/>
    <xf numFmtId="0" fontId="6" fillId="2" borderId="22" xfId="0" applyFont="1" applyFill="1" applyBorder="1" applyAlignment="1">
      <alignment vertical="center" wrapText="1"/>
    </xf>
    <xf numFmtId="0" fontId="0" fillId="2" borderId="24" xfId="0" applyFont="1" applyFill="1" applyBorder="1"/>
    <xf numFmtId="0" fontId="0" fillId="2" borderId="2" xfId="0" applyFont="1" applyFill="1" applyBorder="1"/>
    <xf numFmtId="0" fontId="0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vertical="top" wrapText="1"/>
    </xf>
    <xf numFmtId="0" fontId="2" fillId="2" borderId="0" xfId="0" applyFont="1" applyFill="1" applyAlignment="1"/>
    <xf numFmtId="0" fontId="6" fillId="2" borderId="25" xfId="0" applyFont="1" applyFill="1" applyBorder="1" applyAlignment="1">
      <alignment vertical="center" wrapText="1"/>
    </xf>
    <xf numFmtId="0" fontId="0" fillId="2" borderId="26" xfId="0" applyFont="1" applyFill="1" applyBorder="1"/>
    <xf numFmtId="0" fontId="0" fillId="2" borderId="27" xfId="0" applyFill="1" applyBorder="1"/>
    <xf numFmtId="21" fontId="0" fillId="0" borderId="0" xfId="0" applyNumberFormat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applyFont="1" applyFill="1" applyBorder="1"/>
    <xf numFmtId="0" fontId="0" fillId="0" borderId="21" xfId="0" applyNumberFormat="1" applyFont="1" applyBorder="1"/>
    <xf numFmtId="0" fontId="6" fillId="5" borderId="21" xfId="0" applyFont="1" applyFill="1" applyBorder="1" applyAlignment="1">
      <alignment vertical="center" wrapText="1"/>
    </xf>
    <xf numFmtId="0" fontId="8" fillId="4" borderId="0" xfId="2"/>
    <xf numFmtId="0" fontId="0" fillId="5" borderId="21" xfId="0" applyFont="1" applyFill="1" applyBorder="1"/>
    <xf numFmtId="45" fontId="0" fillId="0" borderId="1" xfId="0" applyNumberFormat="1" applyBorder="1"/>
    <xf numFmtId="0" fontId="1" fillId="5" borderId="21" xfId="0" applyFont="1" applyFill="1" applyBorder="1" applyAlignment="1">
      <alignment horizontal="center" vertical="top" wrapText="1"/>
    </xf>
    <xf numFmtId="21" fontId="0" fillId="0" borderId="1" xfId="0" applyNumberFormat="1" applyFont="1" applyBorder="1"/>
    <xf numFmtId="45" fontId="0" fillId="0" borderId="22" xfId="0" applyNumberFormat="1" applyBorder="1"/>
    <xf numFmtId="45" fontId="0" fillId="0" borderId="21" xfId="0" applyNumberFormat="1" applyBorder="1" applyAlignment="1">
      <alignment vertical="top" wrapText="1"/>
    </xf>
    <xf numFmtId="45" fontId="0" fillId="0" borderId="22" xfId="0" applyNumberFormat="1" applyBorder="1" applyAlignment="1">
      <alignment vertical="top" wrapText="1"/>
    </xf>
    <xf numFmtId="45" fontId="0" fillId="0" borderId="2" xfId="0" applyNumberFormat="1" applyBorder="1"/>
    <xf numFmtId="45" fontId="0" fillId="0" borderId="0" xfId="0" applyNumberFormat="1" applyBorder="1"/>
    <xf numFmtId="45" fontId="0" fillId="0" borderId="2" xfId="0" applyNumberFormat="1" applyBorder="1" applyAlignment="1">
      <alignment vertical="top"/>
    </xf>
    <xf numFmtId="0" fontId="8" fillId="4" borderId="12" xfId="2" applyBorder="1" applyAlignment="1">
      <alignment horizontal="center" vertical="top" wrapText="1"/>
    </xf>
    <xf numFmtId="0" fontId="8" fillId="4" borderId="16" xfId="2" applyBorder="1" applyAlignment="1">
      <alignment horizontal="center" vertical="top" wrapText="1"/>
    </xf>
    <xf numFmtId="0" fontId="8" fillId="4" borderId="17" xfId="2" applyBorder="1" applyAlignment="1">
      <alignment horizontal="center" vertical="top" wrapText="1"/>
    </xf>
    <xf numFmtId="0" fontId="8" fillId="4" borderId="15" xfId="2" applyBorder="1" applyAlignment="1">
      <alignment horizontal="center" vertical="top" wrapText="1"/>
    </xf>
    <xf numFmtId="0" fontId="8" fillId="4" borderId="13" xfId="2" applyBorder="1" applyAlignment="1">
      <alignment horizontal="center" vertical="top" wrapText="1"/>
    </xf>
    <xf numFmtId="21" fontId="8" fillId="4" borderId="13" xfId="2" applyNumberFormat="1" applyBorder="1" applyAlignment="1">
      <alignment horizontal="center" vertical="top" wrapText="1"/>
    </xf>
    <xf numFmtId="2" fontId="8" fillId="4" borderId="13" xfId="2" applyNumberFormat="1" applyBorder="1" applyAlignment="1">
      <alignment horizontal="center" vertical="top" wrapText="1"/>
    </xf>
    <xf numFmtId="21" fontId="8" fillId="4" borderId="1" xfId="2" applyNumberFormat="1" applyBorder="1"/>
    <xf numFmtId="45" fontId="8" fillId="4" borderId="14" xfId="2" applyNumberFormat="1" applyBorder="1" applyAlignment="1">
      <alignment horizontal="center" vertical="top" wrapText="1"/>
    </xf>
    <xf numFmtId="0" fontId="6" fillId="5" borderId="25" xfId="0" applyFont="1" applyFill="1" applyBorder="1" applyAlignment="1">
      <alignment vertical="center" wrapText="1"/>
    </xf>
    <xf numFmtId="0" fontId="0" fillId="5" borderId="26" xfId="0" applyFont="1" applyFill="1" applyBorder="1"/>
    <xf numFmtId="0" fontId="0" fillId="5" borderId="21" xfId="0" applyFill="1" applyBorder="1"/>
    <xf numFmtId="0" fontId="9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/>
    <xf numFmtId="0" fontId="9" fillId="2" borderId="2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9" fillId="5" borderId="21" xfId="0" applyFont="1" applyFill="1" applyBorder="1" applyAlignment="1">
      <alignment horizontal="center" vertical="top" wrapText="1"/>
    </xf>
    <xf numFmtId="0" fontId="9" fillId="5" borderId="21" xfId="0" applyFont="1" applyFill="1" applyBorder="1"/>
    <xf numFmtId="0" fontId="9" fillId="5" borderId="21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5" borderId="21" xfId="0" applyFont="1" applyFill="1" applyBorder="1"/>
    <xf numFmtId="0" fontId="1" fillId="0" borderId="6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vertical="top" wrapText="1"/>
    </xf>
    <xf numFmtId="45" fontId="1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5" fontId="1" fillId="0" borderId="5" xfId="0" applyNumberFormat="1" applyFont="1" applyBorder="1" applyAlignment="1">
      <alignment horizontal="center" vertical="top" wrapText="1"/>
    </xf>
    <xf numFmtId="0" fontId="12" fillId="2" borderId="0" xfId="0" applyFont="1" applyFill="1"/>
    <xf numFmtId="0" fontId="11" fillId="2" borderId="0" xfId="0" applyFont="1" applyFill="1"/>
    <xf numFmtId="0" fontId="12" fillId="2" borderId="21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0" xfId="0" applyFont="1" applyFill="1" applyBorder="1" applyAlignment="1">
      <alignment horizontal="center" vertical="center" textRotation="90" wrapText="1"/>
    </xf>
    <xf numFmtId="0" fontId="12" fillId="5" borderId="27" xfId="0" applyFont="1" applyFill="1" applyBorder="1" applyAlignment="1">
      <alignment vertical="center" wrapText="1"/>
    </xf>
    <xf numFmtId="0" fontId="12" fillId="5" borderId="11" xfId="0" applyFont="1" applyFill="1" applyBorder="1"/>
    <xf numFmtId="0" fontId="12" fillId="5" borderId="4" xfId="0" applyFont="1" applyFill="1" applyBorder="1"/>
    <xf numFmtId="0" fontId="12" fillId="5" borderId="0" xfId="0" applyFont="1" applyFill="1" applyBorder="1"/>
    <xf numFmtId="0" fontId="12" fillId="5" borderId="21" xfId="0" applyFont="1" applyFill="1" applyBorder="1" applyAlignment="1">
      <alignment vertical="center" wrapText="1"/>
    </xf>
    <xf numFmtId="0" fontId="12" fillId="5" borderId="9" xfId="0" applyFont="1" applyFill="1" applyBorder="1"/>
    <xf numFmtId="0" fontId="12" fillId="5" borderId="1" xfId="0" applyFont="1" applyFill="1" applyBorder="1"/>
    <xf numFmtId="0" fontId="12" fillId="2" borderId="21" xfId="0" applyFont="1" applyFill="1" applyBorder="1" applyAlignment="1">
      <alignment vertical="center" wrapText="1"/>
    </xf>
    <xf numFmtId="0" fontId="12" fillId="2" borderId="9" xfId="0" applyFont="1" applyFill="1" applyBorder="1"/>
    <xf numFmtId="0" fontId="12" fillId="2" borderId="1" xfId="0" applyFont="1" applyFill="1" applyBorder="1"/>
    <xf numFmtId="0" fontId="12" fillId="2" borderId="4" xfId="0" applyFont="1" applyFill="1" applyBorder="1"/>
    <xf numFmtId="0" fontId="12" fillId="2" borderId="0" xfId="0" applyFont="1" applyFill="1" applyBorder="1"/>
    <xf numFmtId="0" fontId="12" fillId="2" borderId="3" xfId="0" applyFont="1" applyFill="1" applyBorder="1"/>
    <xf numFmtId="0" fontId="11" fillId="0" borderId="0" xfId="0" applyFont="1"/>
    <xf numFmtId="0" fontId="11" fillId="2" borderId="0" xfId="0" applyFont="1" applyFill="1" applyBorder="1" applyAlignment="1"/>
    <xf numFmtId="0" fontId="12" fillId="2" borderId="0" xfId="0" applyFont="1" applyFill="1" applyAlignment="1">
      <alignment horizontal="center"/>
    </xf>
    <xf numFmtId="0" fontId="12" fillId="2" borderId="21" xfId="0" applyFont="1" applyFill="1" applyBorder="1"/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21" xfId="0" applyNumberFormat="1" applyFont="1" applyFill="1" applyBorder="1"/>
    <xf numFmtId="0" fontId="12" fillId="2" borderId="11" xfId="0" applyFont="1" applyFill="1" applyBorder="1"/>
    <xf numFmtId="164" fontId="12" fillId="2" borderId="0" xfId="0" applyNumberFormat="1" applyFont="1" applyFill="1"/>
    <xf numFmtId="0" fontId="12" fillId="3" borderId="0" xfId="0" applyFont="1" applyFill="1"/>
    <xf numFmtId="0" fontId="12" fillId="5" borderId="21" xfId="0" applyFont="1" applyFill="1" applyBorder="1"/>
    <xf numFmtId="0" fontId="12" fillId="5" borderId="21" xfId="0" applyNumberFormat="1" applyFont="1" applyFill="1" applyBorder="1"/>
    <xf numFmtId="0" fontId="12" fillId="2" borderId="8" xfId="0" applyFont="1" applyFill="1" applyBorder="1"/>
    <xf numFmtId="0" fontId="12" fillId="2" borderId="27" xfId="0" applyFont="1" applyFill="1" applyBorder="1"/>
    <xf numFmtId="0" fontId="12" fillId="2" borderId="29" xfId="0" applyFont="1" applyFill="1" applyBorder="1"/>
    <xf numFmtId="0" fontId="12" fillId="2" borderId="29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left" vertical="center" wrapText="1"/>
    </xf>
    <xf numFmtId="0" fontId="12" fillId="2" borderId="27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top" wrapText="1"/>
    </xf>
    <xf numFmtId="0" fontId="14" fillId="2" borderId="36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6" fillId="0" borderId="21" xfId="0" applyFont="1" applyBorder="1"/>
    <xf numFmtId="45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/>
    </xf>
    <xf numFmtId="2" fontId="1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2" fontId="1" fillId="0" borderId="0" xfId="0" applyNumberFormat="1" applyFont="1" applyBorder="1" applyAlignment="1">
      <alignment horizontal="center" vertical="top" wrapText="1"/>
    </xf>
    <xf numFmtId="45" fontId="1" fillId="0" borderId="0" xfId="0" applyNumberFormat="1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top" wrapText="1"/>
    </xf>
    <xf numFmtId="0" fontId="14" fillId="5" borderId="21" xfId="0" applyFont="1" applyFill="1" applyBorder="1" applyAlignment="1">
      <alignment horizontal="left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2" fillId="5" borderId="3" xfId="0" applyFont="1" applyFill="1" applyBorder="1"/>
    <xf numFmtId="0" fontId="12" fillId="5" borderId="21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1" fillId="5" borderId="27" xfId="0" applyFont="1" applyFill="1" applyBorder="1" applyAlignment="1">
      <alignment horizontal="center" vertical="top" wrapText="1"/>
    </xf>
    <xf numFmtId="0" fontId="14" fillId="5" borderId="36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vertical="center" wrapText="1"/>
    </xf>
    <xf numFmtId="0" fontId="0" fillId="5" borderId="27" xfId="0" applyNumberFormat="1" applyFill="1" applyBorder="1"/>
    <xf numFmtId="0" fontId="0" fillId="5" borderId="27" xfId="0" applyFont="1" applyFill="1" applyBorder="1"/>
    <xf numFmtId="0" fontId="0" fillId="5" borderId="21" xfId="0" applyNumberFormat="1" applyFill="1" applyBorder="1"/>
    <xf numFmtId="0" fontId="0" fillId="2" borderId="21" xfId="0" applyFont="1" applyFill="1" applyBorder="1" applyAlignment="1">
      <alignment wrapText="1"/>
    </xf>
    <xf numFmtId="0" fontId="6" fillId="5" borderId="21" xfId="0" applyFont="1" applyFill="1" applyBorder="1"/>
    <xf numFmtId="0" fontId="16" fillId="5" borderId="0" xfId="0" applyFont="1" applyFill="1"/>
    <xf numFmtId="0" fontId="1" fillId="5" borderId="3" xfId="0" applyFont="1" applyFill="1" applyBorder="1" applyAlignment="1">
      <alignment horizontal="center" vertical="top" wrapText="1"/>
    </xf>
    <xf numFmtId="0" fontId="0" fillId="5" borderId="9" xfId="0" applyFont="1" applyFill="1" applyBorder="1"/>
    <xf numFmtId="0" fontId="0" fillId="5" borderId="1" xfId="0" applyFont="1" applyFill="1" applyBorder="1"/>
    <xf numFmtId="45" fontId="0" fillId="5" borderId="1" xfId="0" applyNumberFormat="1" applyFont="1" applyFill="1" applyBorder="1"/>
    <xf numFmtId="0" fontId="0" fillId="2" borderId="42" xfId="0" applyFill="1" applyBorder="1"/>
    <xf numFmtId="45" fontId="0" fillId="2" borderId="0" xfId="0" applyNumberFormat="1" applyFill="1"/>
    <xf numFmtId="0" fontId="16" fillId="5" borderId="21" xfId="0" applyFont="1" applyFill="1" applyBorder="1"/>
    <xf numFmtId="0" fontId="11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wrapText="1"/>
    </xf>
    <xf numFmtId="45" fontId="1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textRotation="90" wrapText="1"/>
    </xf>
    <xf numFmtId="45" fontId="1" fillId="0" borderId="21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45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textRotation="90" wrapText="1"/>
    </xf>
    <xf numFmtId="0" fontId="1" fillId="0" borderId="5" xfId="0" applyFont="1" applyBorder="1" applyAlignment="1">
      <alignment horizontal="center" vertical="center" wrapText="1"/>
    </xf>
    <xf numFmtId="0" fontId="17" fillId="0" borderId="0" xfId="0" applyFont="1"/>
    <xf numFmtId="0" fontId="0" fillId="5" borderId="3" xfId="0" applyFont="1" applyFill="1" applyBorder="1" applyAlignment="1">
      <alignment horizontal="center"/>
    </xf>
  </cellXfs>
  <cellStyles count="3">
    <cellStyle name="Bad" xfId="2" builtinId="27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Q62"/>
  <sheetViews>
    <sheetView view="pageBreakPreview" topLeftCell="A17" zoomScale="142" zoomScaleSheetLayoutView="142" workbookViewId="0">
      <selection activeCell="L43" sqref="L43"/>
    </sheetView>
  </sheetViews>
  <sheetFormatPr baseColWidth="10" defaultColWidth="8.83203125" defaultRowHeight="13" x14ac:dyDescent="0.15"/>
  <cols>
    <col min="1" max="1" width="8.83203125" style="257"/>
    <col min="2" max="2" width="25.1640625" style="257" customWidth="1"/>
    <col min="3" max="3" width="7.1640625" style="257" customWidth="1"/>
    <col min="4" max="4" width="19.83203125" style="257" customWidth="1"/>
    <col min="5" max="7" width="8.83203125" style="257"/>
    <col min="8" max="8" width="0" style="257" hidden="1" customWidth="1"/>
    <col min="9" max="10" width="8.83203125" style="257"/>
    <col min="11" max="11" width="0" style="257" hidden="1" customWidth="1"/>
    <col min="12" max="16384" width="8.83203125" style="257"/>
  </cols>
  <sheetData>
    <row r="1" spans="1:17" x14ac:dyDescent="0.15">
      <c r="A1" s="346" t="s">
        <v>84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7" ht="14" thickBot="1" x14ac:dyDescent="0.2">
      <c r="A2" s="258" t="s">
        <v>21</v>
      </c>
    </row>
    <row r="3" spans="1:17" ht="12.75" customHeight="1" thickBot="1" x14ac:dyDescent="0.2">
      <c r="A3" s="347" t="s">
        <v>2</v>
      </c>
      <c r="B3" s="348" t="s">
        <v>3</v>
      </c>
      <c r="C3" s="348" t="s">
        <v>158</v>
      </c>
      <c r="D3" s="348" t="s">
        <v>0</v>
      </c>
      <c r="E3" s="351" t="s">
        <v>176</v>
      </c>
      <c r="F3" s="351" t="s">
        <v>177</v>
      </c>
      <c r="G3" s="351" t="s">
        <v>178</v>
      </c>
      <c r="H3" s="351" t="s">
        <v>5</v>
      </c>
      <c r="I3" s="351" t="s">
        <v>6</v>
      </c>
      <c r="J3" s="351" t="s">
        <v>1</v>
      </c>
      <c r="K3" s="351" t="s">
        <v>81</v>
      </c>
    </row>
    <row r="4" spans="1:17" ht="15.75" customHeight="1" thickBot="1" x14ac:dyDescent="0.2">
      <c r="A4" s="347"/>
      <c r="B4" s="349"/>
      <c r="C4" s="349"/>
      <c r="D4" s="348"/>
      <c r="E4" s="351"/>
      <c r="F4" s="351"/>
      <c r="G4" s="351"/>
      <c r="H4" s="351"/>
      <c r="I4" s="351"/>
      <c r="J4" s="351"/>
      <c r="K4" s="351"/>
    </row>
    <row r="5" spans="1:17" ht="15.75" customHeight="1" thickBot="1" x14ac:dyDescent="0.2">
      <c r="A5" s="347"/>
      <c r="B5" s="349"/>
      <c r="C5" s="349"/>
      <c r="D5" s="348"/>
      <c r="E5" s="351"/>
      <c r="F5" s="351"/>
      <c r="G5" s="351"/>
      <c r="H5" s="351"/>
      <c r="I5" s="351"/>
      <c r="J5" s="351"/>
      <c r="K5" s="351"/>
    </row>
    <row r="6" spans="1:17" ht="15.75" customHeight="1" thickBot="1" x14ac:dyDescent="0.2">
      <c r="A6" s="347"/>
      <c r="B6" s="349"/>
      <c r="C6" s="349"/>
      <c r="D6" s="348"/>
      <c r="E6" s="351"/>
      <c r="F6" s="351"/>
      <c r="G6" s="351"/>
      <c r="H6" s="351"/>
      <c r="I6" s="351"/>
      <c r="J6" s="351"/>
      <c r="K6" s="351"/>
    </row>
    <row r="7" spans="1:17" ht="15.75" customHeight="1" thickBot="1" x14ac:dyDescent="0.2">
      <c r="A7" s="347"/>
      <c r="B7" s="349"/>
      <c r="C7" s="349"/>
      <c r="D7" s="348"/>
      <c r="E7" s="351"/>
      <c r="F7" s="351"/>
      <c r="G7" s="351"/>
      <c r="H7" s="351"/>
      <c r="I7" s="351"/>
      <c r="J7" s="351"/>
      <c r="K7" s="351" t="s">
        <v>81</v>
      </c>
    </row>
    <row r="8" spans="1:17" ht="15.75" customHeight="1" thickBot="1" x14ac:dyDescent="0.2">
      <c r="A8" s="347"/>
      <c r="B8" s="349"/>
      <c r="C8" s="349"/>
      <c r="D8" s="348"/>
      <c r="E8" s="351"/>
      <c r="F8" s="351"/>
      <c r="G8" s="351"/>
      <c r="H8" s="351"/>
      <c r="I8" s="351"/>
      <c r="J8" s="351"/>
      <c r="K8" s="351"/>
    </row>
    <row r="9" spans="1:17" ht="15.75" customHeight="1" thickBot="1" x14ac:dyDescent="0.2">
      <c r="A9" s="347"/>
      <c r="B9" s="349"/>
      <c r="C9" s="349"/>
      <c r="D9" s="348"/>
      <c r="E9" s="351"/>
      <c r="F9" s="351"/>
      <c r="G9" s="351"/>
      <c r="H9" s="351"/>
      <c r="I9" s="351"/>
      <c r="J9" s="351"/>
      <c r="K9" s="351"/>
    </row>
    <row r="10" spans="1:17" ht="15" customHeight="1" x14ac:dyDescent="0.15">
      <c r="A10" s="347"/>
      <c r="B10" s="350"/>
      <c r="C10" s="350"/>
      <c r="D10" s="348"/>
      <c r="E10" s="351"/>
      <c r="F10" s="351"/>
      <c r="G10" s="351"/>
      <c r="H10" s="351"/>
      <c r="I10" s="351"/>
      <c r="J10" s="351"/>
      <c r="K10" s="351"/>
    </row>
    <row r="11" spans="1:17" x14ac:dyDescent="0.15">
      <c r="A11" s="259"/>
      <c r="B11" s="260"/>
      <c r="C11" s="260"/>
      <c r="D11" s="260"/>
      <c r="E11" s="261"/>
      <c r="F11" s="261"/>
      <c r="G11" s="261"/>
      <c r="H11" s="261"/>
      <c r="I11" s="261"/>
      <c r="J11" s="261"/>
      <c r="K11" s="262"/>
    </row>
    <row r="12" spans="1:17" ht="14" thickBot="1" x14ac:dyDescent="0.2">
      <c r="A12" s="263">
        <v>1</v>
      </c>
      <c r="B12" s="299" t="s">
        <v>58</v>
      </c>
      <c r="C12" s="299">
        <v>2009</v>
      </c>
      <c r="D12" s="263" t="s">
        <v>56</v>
      </c>
      <c r="E12" s="264">
        <v>3</v>
      </c>
      <c r="F12" s="265">
        <v>1</v>
      </c>
      <c r="G12" s="265">
        <v>2</v>
      </c>
      <c r="H12" s="265">
        <f>'D mezgli'!O13</f>
        <v>3</v>
      </c>
      <c r="I12" s="265">
        <f t="shared" ref="I12:I17" si="0">E12+F12+G12+H12</f>
        <v>9</v>
      </c>
      <c r="J12" s="265">
        <v>1</v>
      </c>
      <c r="K12" s="266">
        <v>1</v>
      </c>
    </row>
    <row r="13" spans="1:17" ht="14" thickBot="1" x14ac:dyDescent="0.2">
      <c r="A13" s="267">
        <v>2</v>
      </c>
      <c r="B13" s="299" t="s">
        <v>113</v>
      </c>
      <c r="C13" s="299">
        <v>2008</v>
      </c>
      <c r="D13" s="263" t="s">
        <v>56</v>
      </c>
      <c r="E13" s="268" t="str">
        <f>'D margas'!F13</f>
        <v>x</v>
      </c>
      <c r="F13" s="269" t="str">
        <f>D_šķēršlu!G14</f>
        <v>x</v>
      </c>
      <c r="G13" s="269" t="str">
        <f>D_lentot!G14</f>
        <v>x</v>
      </c>
      <c r="H13" s="265" t="str">
        <f>'D mezgli'!O14</f>
        <v>x</v>
      </c>
      <c r="I13" s="265" t="e">
        <f t="shared" si="0"/>
        <v>#VALUE!</v>
      </c>
      <c r="J13" s="269"/>
      <c r="K13" s="266">
        <v>0</v>
      </c>
    </row>
    <row r="14" spans="1:17" ht="14" thickBot="1" x14ac:dyDescent="0.2">
      <c r="A14" s="267">
        <v>3</v>
      </c>
      <c r="B14" s="299" t="s">
        <v>100</v>
      </c>
      <c r="C14" s="299">
        <v>2008</v>
      </c>
      <c r="D14" s="263" t="s">
        <v>56</v>
      </c>
      <c r="E14" s="268" t="str">
        <f>'D margas'!F14</f>
        <v>x</v>
      </c>
      <c r="F14" s="269" t="str">
        <f>D_šķēršlu!G15</f>
        <v>x</v>
      </c>
      <c r="G14" s="269" t="str">
        <f>D_lentot!G15</f>
        <v>x</v>
      </c>
      <c r="H14" s="265" t="str">
        <f>'D mezgli'!O15</f>
        <v>x</v>
      </c>
      <c r="I14" s="265" t="e">
        <f t="shared" si="0"/>
        <v>#VALUE!</v>
      </c>
      <c r="J14" s="269"/>
      <c r="K14" s="266"/>
    </row>
    <row r="15" spans="1:17" ht="14" thickBot="1" x14ac:dyDescent="0.2">
      <c r="A15" s="270">
        <v>4</v>
      </c>
      <c r="B15" s="299" t="s">
        <v>116</v>
      </c>
      <c r="C15" s="299">
        <v>2008</v>
      </c>
      <c r="D15" s="263" t="s">
        <v>163</v>
      </c>
      <c r="E15" s="271">
        <v>2</v>
      </c>
      <c r="F15" s="272">
        <v>4</v>
      </c>
      <c r="G15" s="272">
        <v>3</v>
      </c>
      <c r="H15" s="273">
        <f>'D mezgli'!O16</f>
        <v>4</v>
      </c>
      <c r="I15" s="273">
        <f t="shared" si="0"/>
        <v>13</v>
      </c>
      <c r="J15" s="272">
        <v>4</v>
      </c>
      <c r="K15" s="274"/>
    </row>
    <row r="16" spans="1:17" ht="26.25" customHeight="1" thickBot="1" x14ac:dyDescent="0.2">
      <c r="A16" s="275">
        <v>5</v>
      </c>
      <c r="B16" s="299" t="s">
        <v>119</v>
      </c>
      <c r="C16" s="299">
        <v>2008</v>
      </c>
      <c r="D16" s="263" t="s">
        <v>56</v>
      </c>
      <c r="E16" s="271" t="str">
        <f>'D margas'!F16</f>
        <v>x</v>
      </c>
      <c r="F16" s="272" t="str">
        <f>D_šķēršlu!G17</f>
        <v>x</v>
      </c>
      <c r="G16" s="272" t="str">
        <f>D_lentot!G17</f>
        <v>x</v>
      </c>
      <c r="H16" s="273" t="str">
        <f>'D mezgli'!O17</f>
        <v>x</v>
      </c>
      <c r="I16" s="273" t="e">
        <f t="shared" si="0"/>
        <v>#VALUE!</v>
      </c>
      <c r="J16" s="272"/>
      <c r="K16" s="274"/>
    </row>
    <row r="17" spans="1:17" ht="14" thickBot="1" x14ac:dyDescent="0.2">
      <c r="A17" s="275">
        <v>6</v>
      </c>
      <c r="B17" s="299" t="s">
        <v>164</v>
      </c>
      <c r="C17" s="299">
        <v>2009</v>
      </c>
      <c r="D17" s="263" t="s">
        <v>56</v>
      </c>
      <c r="E17" s="271">
        <v>1</v>
      </c>
      <c r="F17" s="272">
        <v>2</v>
      </c>
      <c r="G17" s="272">
        <v>4</v>
      </c>
      <c r="H17" s="273" t="str">
        <f>'D mezgli'!O18</f>
        <v>x</v>
      </c>
      <c r="I17" s="273" t="e">
        <f t="shared" si="0"/>
        <v>#VALUE!</v>
      </c>
      <c r="J17" s="272">
        <v>2</v>
      </c>
      <c r="K17" s="274"/>
    </row>
    <row r="18" spans="1:17" ht="14" thickBot="1" x14ac:dyDescent="0.2">
      <c r="A18" s="275">
        <v>7</v>
      </c>
      <c r="B18" s="299" t="s">
        <v>127</v>
      </c>
      <c r="C18" s="299">
        <v>2011</v>
      </c>
      <c r="D18" s="263" t="s">
        <v>56</v>
      </c>
      <c r="E18" s="271">
        <f>'D margas'!F18</f>
        <v>4</v>
      </c>
      <c r="F18" s="272">
        <f>D_šķēršlu!G19</f>
        <v>3</v>
      </c>
      <c r="G18" s="272">
        <f>D_lentot!G19</f>
        <v>3</v>
      </c>
      <c r="H18" s="273">
        <f>'D mezgli'!O19</f>
        <v>2</v>
      </c>
      <c r="I18" s="273"/>
      <c r="J18" s="272"/>
      <c r="K18" s="274"/>
    </row>
    <row r="19" spans="1:17" x14ac:dyDescent="0.15">
      <c r="A19" s="275">
        <v>8</v>
      </c>
      <c r="B19" s="270" t="s">
        <v>179</v>
      </c>
      <c r="C19" s="270">
        <v>2009</v>
      </c>
      <c r="D19" s="270" t="s">
        <v>56</v>
      </c>
      <c r="E19" s="271">
        <v>4</v>
      </c>
      <c r="F19" s="272">
        <v>3</v>
      </c>
      <c r="G19" s="272">
        <v>1</v>
      </c>
      <c r="H19" s="273">
        <f>'D mezgli'!O20</f>
        <v>1</v>
      </c>
      <c r="I19" s="272">
        <f t="shared" ref="I19:I25" si="1">E19+F19+G19+H19</f>
        <v>9</v>
      </c>
      <c r="J19" s="272">
        <v>3</v>
      </c>
      <c r="K19" s="274"/>
    </row>
    <row r="20" spans="1:17" x14ac:dyDescent="0.15">
      <c r="A20" s="275">
        <v>9</v>
      </c>
      <c r="B20" s="270" t="s">
        <v>180</v>
      </c>
      <c r="C20" s="270">
        <v>2009</v>
      </c>
      <c r="D20" s="270" t="s">
        <v>56</v>
      </c>
      <c r="E20" s="271">
        <v>5</v>
      </c>
      <c r="F20" s="272">
        <v>5</v>
      </c>
      <c r="G20" s="272">
        <v>5</v>
      </c>
      <c r="H20" s="272"/>
      <c r="I20" s="272">
        <f t="shared" si="1"/>
        <v>15</v>
      </c>
      <c r="J20" s="272">
        <v>5</v>
      </c>
      <c r="K20" s="274"/>
    </row>
    <row r="21" spans="1:17" x14ac:dyDescent="0.15">
      <c r="A21" s="275">
        <v>10</v>
      </c>
      <c r="B21" s="270"/>
      <c r="C21" s="270"/>
      <c r="D21" s="270"/>
      <c r="E21" s="271"/>
      <c r="F21" s="272"/>
      <c r="G21" s="272"/>
      <c r="H21" s="272"/>
      <c r="I21" s="272">
        <f t="shared" si="1"/>
        <v>0</v>
      </c>
      <c r="J21" s="272"/>
      <c r="K21" s="274"/>
    </row>
    <row r="22" spans="1:17" hidden="1" x14ac:dyDescent="0.15">
      <c r="A22" s="275">
        <v>11</v>
      </c>
      <c r="B22" s="270"/>
      <c r="C22" s="270"/>
      <c r="D22" s="270"/>
      <c r="E22" s="271"/>
      <c r="F22" s="272"/>
      <c r="G22" s="272"/>
      <c r="H22" s="272"/>
      <c r="I22" s="272">
        <f t="shared" si="1"/>
        <v>0</v>
      </c>
      <c r="J22" s="272"/>
      <c r="K22" s="274"/>
    </row>
    <row r="23" spans="1:17" hidden="1" x14ac:dyDescent="0.15">
      <c r="A23" s="275">
        <v>12</v>
      </c>
      <c r="B23" s="270"/>
      <c r="C23" s="270"/>
      <c r="D23" s="270"/>
      <c r="E23" s="271"/>
      <c r="F23" s="272"/>
      <c r="G23" s="272"/>
      <c r="H23" s="272"/>
      <c r="I23" s="272">
        <f t="shared" si="1"/>
        <v>0</v>
      </c>
      <c r="J23" s="272"/>
      <c r="K23" s="274"/>
    </row>
    <row r="24" spans="1:17" hidden="1" x14ac:dyDescent="0.15">
      <c r="A24" s="272">
        <v>13</v>
      </c>
      <c r="B24" s="273"/>
      <c r="C24" s="273"/>
      <c r="D24" s="273"/>
      <c r="E24" s="272"/>
      <c r="F24" s="272"/>
      <c r="G24" s="272"/>
      <c r="H24" s="272"/>
      <c r="I24" s="272">
        <f t="shared" si="1"/>
        <v>0</v>
      </c>
      <c r="J24" s="272"/>
      <c r="K24" s="274"/>
    </row>
    <row r="25" spans="1:17" hidden="1" x14ac:dyDescent="0.15">
      <c r="A25" s="272">
        <v>14</v>
      </c>
      <c r="B25" s="272"/>
      <c r="C25" s="273"/>
      <c r="D25" s="273"/>
      <c r="E25" s="272"/>
      <c r="F25" s="272"/>
      <c r="G25" s="272"/>
      <c r="H25" s="272"/>
      <c r="I25" s="272">
        <f t="shared" si="1"/>
        <v>0</v>
      </c>
      <c r="J25" s="272"/>
      <c r="K25" s="274"/>
    </row>
    <row r="26" spans="1:17" hidden="1" x14ac:dyDescent="0.15">
      <c r="A26" s="272">
        <v>15</v>
      </c>
      <c r="B26" s="272"/>
      <c r="C26" s="272"/>
      <c r="D26" s="272"/>
      <c r="E26" s="272"/>
      <c r="F26" s="272"/>
      <c r="G26" s="272"/>
      <c r="H26" s="272"/>
      <c r="I26" s="272">
        <v>0</v>
      </c>
      <c r="J26" s="272"/>
      <c r="K26" s="274"/>
    </row>
    <row r="29" spans="1:17" x14ac:dyDescent="0.15">
      <c r="A29" s="276" t="str">
        <f>A1</f>
        <v>Rīgas atklātās sacensības sporta tūrisma un alpīnisma tehnikā  2018.gada 15. aprīlī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</row>
    <row r="30" spans="1:17" ht="14" thickBot="1" x14ac:dyDescent="0.2">
      <c r="A30" s="258"/>
      <c r="B30" s="258" t="s">
        <v>160</v>
      </c>
      <c r="C30" s="258"/>
      <c r="D30" s="258"/>
    </row>
    <row r="31" spans="1:17" ht="15" customHeight="1" thickBot="1" x14ac:dyDescent="0.2">
      <c r="A31" s="353" t="s">
        <v>2</v>
      </c>
      <c r="B31" s="354" t="s">
        <v>3</v>
      </c>
      <c r="C31" s="348" t="s">
        <v>158</v>
      </c>
      <c r="D31" s="354" t="s">
        <v>0</v>
      </c>
      <c r="E31" s="352" t="s">
        <v>38</v>
      </c>
      <c r="F31" s="352" t="s">
        <v>50</v>
      </c>
      <c r="G31" s="352" t="s">
        <v>51</v>
      </c>
      <c r="H31" s="352" t="s">
        <v>5</v>
      </c>
      <c r="I31" s="352" t="s">
        <v>6</v>
      </c>
      <c r="J31" s="351" t="s">
        <v>1</v>
      </c>
      <c r="K31" s="262"/>
    </row>
    <row r="32" spans="1:17" ht="15" customHeight="1" thickBot="1" x14ac:dyDescent="0.2">
      <c r="A32" s="353"/>
      <c r="B32" s="354"/>
      <c r="C32" s="349"/>
      <c r="D32" s="354"/>
      <c r="E32" s="352"/>
      <c r="F32" s="352"/>
      <c r="G32" s="352"/>
      <c r="H32" s="352"/>
      <c r="I32" s="352"/>
      <c r="J32" s="352"/>
      <c r="K32" s="262"/>
    </row>
    <row r="33" spans="1:17" ht="15" customHeight="1" thickBot="1" x14ac:dyDescent="0.2">
      <c r="A33" s="353"/>
      <c r="B33" s="354"/>
      <c r="C33" s="349"/>
      <c r="D33" s="354"/>
      <c r="E33" s="352"/>
      <c r="F33" s="352"/>
      <c r="G33" s="352"/>
      <c r="H33" s="352"/>
      <c r="I33" s="352"/>
      <c r="J33" s="352"/>
      <c r="K33" s="262"/>
      <c r="Q33" s="278"/>
    </row>
    <row r="34" spans="1:17" ht="15" customHeight="1" thickBot="1" x14ac:dyDescent="0.2">
      <c r="A34" s="353"/>
      <c r="B34" s="354"/>
      <c r="C34" s="349"/>
      <c r="D34" s="354"/>
      <c r="E34" s="352"/>
      <c r="F34" s="352"/>
      <c r="G34" s="352"/>
      <c r="H34" s="352"/>
      <c r="I34" s="352"/>
      <c r="J34" s="352"/>
      <c r="K34" s="262"/>
    </row>
    <row r="35" spans="1:17" ht="15" customHeight="1" thickBot="1" x14ac:dyDescent="0.2">
      <c r="A35" s="353"/>
      <c r="B35" s="354"/>
      <c r="C35" s="349"/>
      <c r="D35" s="354"/>
      <c r="E35" s="352"/>
      <c r="F35" s="352"/>
      <c r="G35" s="352"/>
      <c r="H35" s="352"/>
      <c r="I35" s="352"/>
      <c r="J35" s="352"/>
      <c r="K35" s="262"/>
    </row>
    <row r="36" spans="1:17" ht="15" customHeight="1" thickBot="1" x14ac:dyDescent="0.2">
      <c r="A36" s="353"/>
      <c r="B36" s="354"/>
      <c r="C36" s="349"/>
      <c r="D36" s="354"/>
      <c r="E36" s="352"/>
      <c r="F36" s="352"/>
      <c r="G36" s="352"/>
      <c r="H36" s="352"/>
      <c r="I36" s="352"/>
      <c r="J36" s="352"/>
      <c r="K36" s="262"/>
    </row>
    <row r="37" spans="1:17" ht="15" customHeight="1" thickBot="1" x14ac:dyDescent="0.2">
      <c r="A37" s="353"/>
      <c r="B37" s="354"/>
      <c r="C37" s="349"/>
      <c r="D37" s="354"/>
      <c r="E37" s="352"/>
      <c r="F37" s="352"/>
      <c r="G37" s="352"/>
      <c r="H37" s="352"/>
      <c r="I37" s="352"/>
      <c r="J37" s="352"/>
      <c r="K37" s="262"/>
    </row>
    <row r="38" spans="1:17" ht="15.75" customHeight="1" x14ac:dyDescent="0.15">
      <c r="A38" s="347"/>
      <c r="B38" s="348"/>
      <c r="C38" s="350"/>
      <c r="D38" s="348"/>
      <c r="E38" s="351"/>
      <c r="F38" s="351"/>
      <c r="G38" s="351"/>
      <c r="H38" s="351"/>
      <c r="I38" s="351"/>
      <c r="J38" s="351"/>
      <c r="K38" s="262"/>
    </row>
    <row r="39" spans="1:17" ht="15.75" customHeight="1" x14ac:dyDescent="0.15">
      <c r="A39" s="259"/>
      <c r="B39" s="260"/>
      <c r="C39" s="260"/>
      <c r="D39" s="260"/>
      <c r="E39" s="261"/>
      <c r="F39" s="261"/>
      <c r="G39" s="261"/>
      <c r="H39" s="261"/>
      <c r="I39" s="261"/>
      <c r="J39" s="261"/>
      <c r="K39" s="262"/>
    </row>
    <row r="40" spans="1:17" s="285" customFormat="1" x14ac:dyDescent="0.15">
      <c r="A40" s="279">
        <v>1</v>
      </c>
      <c r="B40" s="280" t="s">
        <v>114</v>
      </c>
      <c r="C40" s="280">
        <v>2008</v>
      </c>
      <c r="D40" s="281" t="s">
        <v>102</v>
      </c>
      <c r="E40" s="271" t="str">
        <f>'D margas'!F42</f>
        <v>x</v>
      </c>
      <c r="F40" s="279">
        <f>D_šķēršlu!G48</f>
        <v>0</v>
      </c>
      <c r="G40" s="282" t="str">
        <f>D_lentot!G47</f>
        <v>x</v>
      </c>
      <c r="H40" s="279" t="e">
        <f>'D mezgli'!#REF!</f>
        <v>#REF!</v>
      </c>
      <c r="I40" s="283" t="e">
        <f>SUM(E40:H40)</f>
        <v>#REF!</v>
      </c>
      <c r="J40" s="273"/>
      <c r="K40" s="274"/>
      <c r="L40" s="284"/>
      <c r="M40" s="257"/>
    </row>
    <row r="41" spans="1:17" x14ac:dyDescent="0.15">
      <c r="A41" s="279">
        <v>2</v>
      </c>
      <c r="B41" s="280" t="s">
        <v>115</v>
      </c>
      <c r="C41" s="280">
        <v>2008</v>
      </c>
      <c r="D41" s="281" t="s">
        <v>102</v>
      </c>
      <c r="E41" s="271" t="str">
        <f>'D margas'!F43</f>
        <v>x</v>
      </c>
      <c r="F41" s="279">
        <f>D_šķēršlu!G49</f>
        <v>0</v>
      </c>
      <c r="G41" s="282" t="str">
        <f>D_lentot!G48</f>
        <v>x</v>
      </c>
      <c r="H41" s="279" t="e">
        <f>'D mezgli'!#REF!</f>
        <v>#REF!</v>
      </c>
      <c r="I41" s="283"/>
      <c r="J41" s="272"/>
      <c r="K41" s="274"/>
      <c r="L41" s="284"/>
    </row>
    <row r="42" spans="1:17" s="285" customFormat="1" x14ac:dyDescent="0.15">
      <c r="A42" s="286">
        <v>3</v>
      </c>
      <c r="B42" s="267" t="s">
        <v>118</v>
      </c>
      <c r="C42" s="267">
        <v>2009</v>
      </c>
      <c r="D42" s="281" t="s">
        <v>56</v>
      </c>
      <c r="E42" s="268" t="str">
        <f>'D margas'!F44</f>
        <v>x</v>
      </c>
      <c r="F42" s="286">
        <f>D_šķēršlu!G50</f>
        <v>0</v>
      </c>
      <c r="G42" s="287" t="str">
        <f>D_lentot!G49</f>
        <v>x</v>
      </c>
      <c r="H42" s="286" t="str">
        <f>'D mezgli'!O46</f>
        <v>x</v>
      </c>
      <c r="I42" s="264">
        <f t="shared" ref="I42:I53" si="2">SUM(E42:H42)</f>
        <v>0</v>
      </c>
      <c r="J42" s="269"/>
      <c r="K42" s="266"/>
      <c r="L42" s="284"/>
      <c r="M42" s="257"/>
    </row>
    <row r="43" spans="1:17" s="285" customFormat="1" x14ac:dyDescent="0.15">
      <c r="A43" s="286">
        <v>4</v>
      </c>
      <c r="B43" s="267" t="s">
        <v>122</v>
      </c>
      <c r="C43" s="267">
        <v>2011</v>
      </c>
      <c r="D43" s="281" t="s">
        <v>56</v>
      </c>
      <c r="E43" s="268">
        <v>3</v>
      </c>
      <c r="F43" s="286">
        <v>3</v>
      </c>
      <c r="G43" s="287">
        <v>3</v>
      </c>
      <c r="H43" s="286" t="str">
        <f>'D mezgli'!O47</f>
        <v>x</v>
      </c>
      <c r="I43" s="264">
        <f t="shared" si="2"/>
        <v>9</v>
      </c>
      <c r="J43" s="269">
        <v>3</v>
      </c>
      <c r="K43" s="266"/>
      <c r="L43" s="284"/>
      <c r="M43" s="257"/>
    </row>
    <row r="44" spans="1:17" x14ac:dyDescent="0.15">
      <c r="A44" s="279">
        <v>5</v>
      </c>
      <c r="B44" s="280" t="s">
        <v>123</v>
      </c>
      <c r="C44" s="280">
        <v>2011</v>
      </c>
      <c r="D44" s="281" t="s">
        <v>56</v>
      </c>
      <c r="E44" s="271">
        <v>2</v>
      </c>
      <c r="F44" s="279">
        <v>2</v>
      </c>
      <c r="G44" s="282">
        <v>2</v>
      </c>
      <c r="H44" s="279" t="str">
        <f>'D mezgli'!O48</f>
        <v>x</v>
      </c>
      <c r="I44" s="283">
        <f t="shared" si="2"/>
        <v>6</v>
      </c>
      <c r="J44" s="272">
        <v>2</v>
      </c>
      <c r="K44" s="274"/>
      <c r="L44" s="284"/>
    </row>
    <row r="45" spans="1:17" x14ac:dyDescent="0.15">
      <c r="A45" s="286">
        <v>6</v>
      </c>
      <c r="B45" s="267" t="s">
        <v>124</v>
      </c>
      <c r="C45" s="267">
        <v>2008</v>
      </c>
      <c r="D45" s="281" t="s">
        <v>56</v>
      </c>
      <c r="E45" s="268" t="str">
        <f>'D margas'!F47</f>
        <v>x</v>
      </c>
      <c r="F45" s="286">
        <f>D_šķēršlu!G53</f>
        <v>0</v>
      </c>
      <c r="G45" s="287" t="str">
        <f>D_lentot!G52</f>
        <v>x</v>
      </c>
      <c r="H45" s="286" t="str">
        <f>'D mezgli'!O49</f>
        <v>x</v>
      </c>
      <c r="I45" s="264">
        <f t="shared" si="2"/>
        <v>0</v>
      </c>
      <c r="J45" s="269"/>
      <c r="K45" s="266"/>
      <c r="L45" s="284"/>
    </row>
    <row r="46" spans="1:17" x14ac:dyDescent="0.15">
      <c r="A46" s="279">
        <v>7</v>
      </c>
      <c r="B46" s="280" t="s">
        <v>125</v>
      </c>
      <c r="C46" s="280">
        <v>2010</v>
      </c>
      <c r="D46" s="281" t="s">
        <v>56</v>
      </c>
      <c r="E46" s="271">
        <v>1</v>
      </c>
      <c r="F46" s="279">
        <v>1</v>
      </c>
      <c r="G46" s="282">
        <v>1</v>
      </c>
      <c r="H46" s="279">
        <f>'D mezgli'!O50</f>
        <v>2</v>
      </c>
      <c r="I46" s="283">
        <f t="shared" si="2"/>
        <v>5</v>
      </c>
      <c r="J46" s="272">
        <v>1</v>
      </c>
      <c r="K46" s="274"/>
      <c r="L46" s="284"/>
    </row>
    <row r="47" spans="1:17" x14ac:dyDescent="0.15">
      <c r="A47" s="279">
        <v>8</v>
      </c>
      <c r="B47" s="279" t="s">
        <v>126</v>
      </c>
      <c r="C47" s="279">
        <v>2008</v>
      </c>
      <c r="D47" s="281" t="s">
        <v>56</v>
      </c>
      <c r="E47" s="271" t="str">
        <f>'D margas'!F49</f>
        <v>x</v>
      </c>
      <c r="F47" s="279">
        <f>D_šķēršlu!G55</f>
        <v>0</v>
      </c>
      <c r="G47" s="282" t="str">
        <f>D_lentot!G54</f>
        <v>x</v>
      </c>
      <c r="H47" s="279" t="str">
        <f>'D mezgli'!O51</f>
        <v>x</v>
      </c>
      <c r="I47" s="283">
        <f t="shared" si="2"/>
        <v>0</v>
      </c>
      <c r="J47" s="272"/>
      <c r="K47" s="274"/>
      <c r="L47" s="284"/>
    </row>
    <row r="48" spans="1:17" x14ac:dyDescent="0.15">
      <c r="A48" s="288">
        <v>9</v>
      </c>
      <c r="B48" s="289"/>
      <c r="C48" s="289"/>
      <c r="D48" s="281"/>
      <c r="E48" s="271" t="str">
        <f>'D margas'!F50</f>
        <v>x</v>
      </c>
      <c r="F48" s="279">
        <f>D_šķēršlu!G56</f>
        <v>0</v>
      </c>
      <c r="G48" s="282" t="str">
        <f>D_lentot!G55</f>
        <v>x</v>
      </c>
      <c r="H48" s="279">
        <f>'D mezgli'!O52</f>
        <v>1</v>
      </c>
      <c r="I48" s="283">
        <f t="shared" si="2"/>
        <v>1</v>
      </c>
      <c r="J48" s="272"/>
      <c r="K48" s="274"/>
      <c r="L48" s="284"/>
    </row>
    <row r="49" spans="1:12" x14ac:dyDescent="0.15">
      <c r="A49" s="275">
        <v>10</v>
      </c>
      <c r="B49" s="279"/>
      <c r="C49" s="279"/>
      <c r="D49" s="281"/>
      <c r="E49" s="268"/>
      <c r="F49" s="279">
        <f>D_šķēršlu!G57</f>
        <v>2</v>
      </c>
      <c r="G49" s="282">
        <f>D_lentot!G56</f>
        <v>2</v>
      </c>
      <c r="H49" s="279" t="str">
        <f>'D mezgli'!O53</f>
        <v>x</v>
      </c>
      <c r="I49" s="283">
        <f t="shared" si="2"/>
        <v>4</v>
      </c>
      <c r="J49" s="272"/>
      <c r="K49" s="274"/>
      <c r="L49" s="284"/>
    </row>
    <row r="50" spans="1:12" x14ac:dyDescent="0.15">
      <c r="A50" s="275">
        <v>11</v>
      </c>
      <c r="B50" s="279"/>
      <c r="C50" s="279"/>
      <c r="D50" s="281"/>
      <c r="E50" s="271">
        <f>'D margas'!F52</f>
        <v>1</v>
      </c>
      <c r="F50" s="279">
        <f>D_šķēršlu!G58</f>
        <v>1</v>
      </c>
      <c r="G50" s="282">
        <f>D_lentot!G57</f>
        <v>3</v>
      </c>
      <c r="H50" s="279" t="str">
        <f>'D mezgli'!O54</f>
        <v>x</v>
      </c>
      <c r="I50" s="283">
        <f t="shared" si="2"/>
        <v>5</v>
      </c>
      <c r="J50" s="272"/>
      <c r="K50" s="274"/>
      <c r="L50" s="284"/>
    </row>
    <row r="51" spans="1:12" x14ac:dyDescent="0.15">
      <c r="A51" s="275">
        <v>12</v>
      </c>
      <c r="B51" s="270"/>
      <c r="C51" s="270"/>
      <c r="D51" s="270"/>
      <c r="E51" s="271">
        <f>'D margas'!F53</f>
        <v>5</v>
      </c>
      <c r="F51" s="279">
        <f>D_šķēršlu!G59</f>
        <v>5</v>
      </c>
      <c r="G51" s="287">
        <f>D_lentot!G58</f>
        <v>5</v>
      </c>
      <c r="H51" s="279">
        <f>'D mezgli'!O55</f>
        <v>5</v>
      </c>
      <c r="I51" s="283">
        <f t="shared" si="2"/>
        <v>20</v>
      </c>
      <c r="J51" s="272"/>
      <c r="K51" s="274"/>
      <c r="L51" s="284"/>
    </row>
    <row r="52" spans="1:12" x14ac:dyDescent="0.15">
      <c r="A52" s="275">
        <v>13</v>
      </c>
      <c r="B52" s="270"/>
      <c r="C52" s="270"/>
      <c r="D52" s="270"/>
      <c r="E52" s="271">
        <f>'D margas'!F54</f>
        <v>0</v>
      </c>
      <c r="F52" s="279">
        <f>D_šķēršlu!G60</f>
        <v>0</v>
      </c>
      <c r="G52" s="282">
        <f>D_lentot!G59</f>
        <v>0</v>
      </c>
      <c r="H52" s="279">
        <f>'D mezgli'!O56</f>
        <v>3</v>
      </c>
      <c r="I52" s="283">
        <f t="shared" si="2"/>
        <v>3</v>
      </c>
      <c r="J52" s="272"/>
      <c r="K52" s="274"/>
      <c r="L52" s="284"/>
    </row>
    <row r="53" spans="1:12" x14ac:dyDescent="0.15">
      <c r="A53" s="275">
        <v>14</v>
      </c>
      <c r="B53" s="270"/>
      <c r="C53" s="270"/>
      <c r="D53" s="270"/>
      <c r="E53" s="271">
        <f>'D margas'!F55</f>
        <v>0</v>
      </c>
      <c r="F53" s="279">
        <f>D_šķēršlu!G61</f>
        <v>0</v>
      </c>
      <c r="G53" s="282">
        <f>D_lentot!G60</f>
        <v>0</v>
      </c>
      <c r="H53" s="279">
        <f>'D mezgli'!O57</f>
        <v>4</v>
      </c>
      <c r="I53" s="283">
        <f t="shared" si="2"/>
        <v>4</v>
      </c>
      <c r="J53" s="272"/>
      <c r="K53" s="274"/>
      <c r="L53" s="284"/>
    </row>
    <row r="54" spans="1:12" hidden="1" x14ac:dyDescent="0.15">
      <c r="A54" s="275">
        <v>15</v>
      </c>
      <c r="B54" s="270"/>
      <c r="C54" s="270"/>
      <c r="D54" s="270"/>
      <c r="E54" s="271"/>
      <c r="F54" s="272"/>
      <c r="G54" s="272"/>
      <c r="H54" s="272"/>
      <c r="I54" s="272"/>
      <c r="J54" s="272"/>
      <c r="K54" s="274"/>
      <c r="L54" s="284"/>
    </row>
    <row r="55" spans="1:12" hidden="1" x14ac:dyDescent="0.15">
      <c r="A55" s="275">
        <v>16</v>
      </c>
      <c r="B55" s="279"/>
      <c r="C55" s="279"/>
      <c r="D55" s="270"/>
      <c r="E55" s="271"/>
      <c r="F55" s="272"/>
      <c r="G55" s="272"/>
      <c r="H55" s="272"/>
      <c r="I55" s="272"/>
      <c r="J55" s="272"/>
      <c r="K55" s="274"/>
      <c r="L55" s="284"/>
    </row>
    <row r="56" spans="1:12" hidden="1" x14ac:dyDescent="0.15">
      <c r="A56" s="275">
        <v>17</v>
      </c>
      <c r="B56" s="279"/>
      <c r="C56" s="279"/>
      <c r="D56" s="279"/>
      <c r="E56" s="271"/>
      <c r="F56" s="272"/>
      <c r="G56" s="272"/>
      <c r="H56" s="272"/>
      <c r="I56" s="272"/>
      <c r="J56" s="272"/>
      <c r="K56" s="274"/>
      <c r="L56" s="284"/>
    </row>
    <row r="57" spans="1:12" hidden="1" x14ac:dyDescent="0.15">
      <c r="A57" s="275">
        <v>18</v>
      </c>
      <c r="B57" s="279"/>
      <c r="C57" s="279"/>
      <c r="D57" s="279"/>
      <c r="E57" s="271"/>
      <c r="F57" s="272"/>
      <c r="G57" s="272"/>
      <c r="H57" s="272"/>
      <c r="I57" s="272"/>
      <c r="J57" s="272"/>
      <c r="K57" s="274"/>
      <c r="L57" s="284"/>
    </row>
    <row r="58" spans="1:12" hidden="1" x14ac:dyDescent="0.15">
      <c r="A58" s="275">
        <v>19</v>
      </c>
      <c r="B58" s="290"/>
      <c r="C58" s="290"/>
      <c r="D58" s="291"/>
      <c r="E58" s="271"/>
      <c r="F58" s="272"/>
      <c r="G58" s="272"/>
      <c r="H58" s="272"/>
      <c r="I58" s="272"/>
      <c r="J58" s="272"/>
      <c r="K58" s="274"/>
      <c r="L58" s="284"/>
    </row>
    <row r="59" spans="1:12" hidden="1" x14ac:dyDescent="0.15">
      <c r="A59" s="275">
        <v>20</v>
      </c>
      <c r="B59" s="290"/>
      <c r="C59" s="290"/>
      <c r="D59" s="270"/>
      <c r="E59" s="271"/>
      <c r="F59" s="272"/>
      <c r="G59" s="272"/>
      <c r="H59" s="272"/>
      <c r="I59" s="272"/>
      <c r="J59" s="272"/>
      <c r="K59" s="274"/>
      <c r="L59" s="284"/>
    </row>
    <row r="60" spans="1:12" hidden="1" x14ac:dyDescent="0.15">
      <c r="A60" s="275">
        <v>21</v>
      </c>
      <c r="B60" s="290"/>
      <c r="C60" s="290"/>
      <c r="D60" s="270"/>
      <c r="E60" s="271"/>
      <c r="F60" s="272"/>
      <c r="G60" s="272"/>
      <c r="H60" s="272"/>
      <c r="I60" s="272"/>
      <c r="J60" s="272"/>
      <c r="K60" s="274"/>
      <c r="L60" s="284"/>
    </row>
    <row r="61" spans="1:12" hidden="1" x14ac:dyDescent="0.15">
      <c r="A61" s="275">
        <v>22</v>
      </c>
      <c r="B61" s="290"/>
      <c r="C61" s="290"/>
      <c r="D61" s="270"/>
      <c r="E61" s="271"/>
      <c r="F61" s="272"/>
      <c r="G61" s="272"/>
      <c r="H61" s="272"/>
      <c r="I61" s="272"/>
      <c r="J61" s="272"/>
      <c r="K61" s="274"/>
      <c r="L61" s="284"/>
    </row>
    <row r="62" spans="1:12" hidden="1" x14ac:dyDescent="0.15">
      <c r="A62" s="275">
        <v>23</v>
      </c>
      <c r="B62" s="274"/>
      <c r="C62" s="274"/>
      <c r="D62" s="274"/>
      <c r="E62" s="271"/>
      <c r="F62" s="272"/>
      <c r="G62" s="272"/>
      <c r="H62" s="272"/>
      <c r="I62" s="272"/>
      <c r="J62" s="272"/>
      <c r="K62" s="274"/>
    </row>
  </sheetData>
  <sheetProtection selectLockedCells="1" selectUnlockedCells="1"/>
  <autoFilter ref="A39:Q39">
    <sortState ref="A40:Q62">
      <sortCondition ref="A39"/>
    </sortState>
  </autoFilter>
  <mergeCells count="22">
    <mergeCell ref="I31:I38"/>
    <mergeCell ref="J31:J38"/>
    <mergeCell ref="J3:J10"/>
    <mergeCell ref="K3:K10"/>
    <mergeCell ref="A31:A38"/>
    <mergeCell ref="B31:B38"/>
    <mergeCell ref="C31:C38"/>
    <mergeCell ref="D31:D38"/>
    <mergeCell ref="E31:E38"/>
    <mergeCell ref="F31:F38"/>
    <mergeCell ref="G31:G38"/>
    <mergeCell ref="H31:H38"/>
    <mergeCell ref="A1:Q1"/>
    <mergeCell ref="A3:A10"/>
    <mergeCell ref="B3:B10"/>
    <mergeCell ref="C3:C10"/>
    <mergeCell ref="D3:D10"/>
    <mergeCell ref="E3:E10"/>
    <mergeCell ref="F3:F10"/>
    <mergeCell ref="G3:G10"/>
    <mergeCell ref="H3:H10"/>
    <mergeCell ref="I3:I10"/>
  </mergeCells>
  <pageMargins left="0.7" right="0.7" top="0.75" bottom="0.75" header="0.51180555555555551" footer="0.51180555555555551"/>
  <pageSetup paperSize="9" scale="97" firstPageNumber="0" orientation="landscape" horizontalDpi="300" verticalDpi="300" r:id="rId1"/>
  <headerFooter alignWithMargins="0"/>
  <rowBreaks count="1" manualBreakCount="1">
    <brk id="21" max="10" man="1"/>
  </rowBreaks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65"/>
  <sheetViews>
    <sheetView view="pageBreakPreview" topLeftCell="A15" zoomScale="80" zoomScaleSheetLayoutView="80" workbookViewId="0">
      <selection activeCell="O50" sqref="O50"/>
    </sheetView>
  </sheetViews>
  <sheetFormatPr baseColWidth="10" defaultColWidth="8.83203125" defaultRowHeight="15" x14ac:dyDescent="0.2"/>
  <cols>
    <col min="1" max="1" width="7.5" customWidth="1"/>
    <col min="2" max="2" width="29.5" customWidth="1"/>
    <col min="3" max="3" width="17.5" customWidth="1"/>
    <col min="4" max="4" width="6.6640625" customWidth="1"/>
    <col min="5" max="5" width="8" customWidth="1"/>
    <col min="6" max="6" width="7" customWidth="1"/>
    <col min="7" max="11" width="0" hidden="1" customWidth="1"/>
    <col min="12" max="12" width="8.83203125" customWidth="1"/>
    <col min="13" max="13" width="9.5" customWidth="1"/>
    <col min="14" max="14" width="10.1640625" customWidth="1"/>
    <col min="15" max="15" width="11.5" customWidth="1"/>
  </cols>
  <sheetData>
    <row r="1" spans="1:16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6" ht="19" x14ac:dyDescent="0.25">
      <c r="A2" s="3"/>
      <c r="B2" s="359" t="s">
        <v>5</v>
      </c>
      <c r="C2" s="359"/>
      <c r="M2" s="6"/>
      <c r="N2" s="7"/>
      <c r="O2" s="7"/>
      <c r="P2" s="181">
        <v>3.4722222222222224E-4</v>
      </c>
    </row>
    <row r="3" spans="1:16" ht="20" thickBot="1" x14ac:dyDescent="0.3">
      <c r="A3" s="3"/>
      <c r="B3" s="3" t="s">
        <v>24</v>
      </c>
      <c r="C3" s="3"/>
      <c r="M3" s="6"/>
      <c r="N3" s="7"/>
      <c r="O3" s="7"/>
    </row>
    <row r="4" spans="1:16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41</v>
      </c>
      <c r="E4" s="355" t="s">
        <v>19</v>
      </c>
      <c r="F4" s="355" t="s">
        <v>20</v>
      </c>
      <c r="G4" s="355"/>
      <c r="H4" s="355"/>
      <c r="I4" s="355"/>
      <c r="J4" s="355"/>
      <c r="K4" s="355"/>
      <c r="L4" s="355" t="s">
        <v>16</v>
      </c>
      <c r="M4" s="355" t="s">
        <v>17</v>
      </c>
      <c r="N4" s="355" t="s">
        <v>54</v>
      </c>
      <c r="O4" s="355" t="s">
        <v>1</v>
      </c>
    </row>
    <row r="5" spans="1:16" ht="15" customHeight="1" thickBot="1" x14ac:dyDescent="0.25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6" ht="15" customHeight="1" thickBot="1" x14ac:dyDescent="0.25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</row>
    <row r="7" spans="1:16" ht="15" customHeight="1" thickBot="1" x14ac:dyDescent="0.25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6" ht="15" customHeight="1" thickBot="1" x14ac:dyDescent="0.25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</row>
    <row r="9" spans="1:16" ht="15" customHeight="1" thickBot="1" x14ac:dyDescent="0.25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</row>
    <row r="10" spans="1:16" ht="15" customHeight="1" thickBot="1" x14ac:dyDescent="0.25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6" ht="15.75" customHeight="1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6" ht="33" thickBot="1" x14ac:dyDescent="0.25">
      <c r="A12" s="5"/>
      <c r="B12" s="5"/>
      <c r="C12" s="5"/>
      <c r="D12" s="5">
        <v>4</v>
      </c>
      <c r="E12" s="5">
        <v>2</v>
      </c>
      <c r="F12" s="5">
        <v>1</v>
      </c>
      <c r="G12" s="5"/>
      <c r="H12" s="5"/>
      <c r="I12" s="5"/>
      <c r="J12" s="5"/>
      <c r="K12" s="5"/>
      <c r="L12" s="8" t="s">
        <v>70</v>
      </c>
      <c r="M12" s="9"/>
      <c r="N12" s="10"/>
      <c r="O12" s="10"/>
    </row>
    <row r="13" spans="1:16" x14ac:dyDescent="0.2">
      <c r="A13" s="2">
        <f>'D Kopā'!A12</f>
        <v>1</v>
      </c>
      <c r="B13" s="2" t="str">
        <f>'D Kopā'!B12</f>
        <v>Ņikita Suša</v>
      </c>
      <c r="C13" s="2" t="str">
        <f>'D Kopā'!D12</f>
        <v>BJC Daugmale</v>
      </c>
      <c r="D13" s="2"/>
      <c r="E13" s="2">
        <v>1</v>
      </c>
      <c r="F13" s="2"/>
      <c r="G13" s="2"/>
      <c r="H13" s="2"/>
      <c r="I13" s="2"/>
      <c r="J13" s="2"/>
      <c r="K13" s="2"/>
      <c r="L13" s="2">
        <f t="shared" ref="L13:L24" si="0">D13*$D$12+E13*$E$12+F13*$F$12</f>
        <v>2</v>
      </c>
      <c r="M13" s="11">
        <v>1.6087962962962963E-3</v>
      </c>
      <c r="N13" s="11">
        <f>M13+L13*$P$2</f>
        <v>2.3032407407407407E-3</v>
      </c>
      <c r="O13" s="2">
        <v>3</v>
      </c>
    </row>
    <row r="14" spans="1:16" x14ac:dyDescent="0.2">
      <c r="A14" s="2">
        <f>'D Kopā'!A13</f>
        <v>2</v>
      </c>
      <c r="B14" s="2" t="str">
        <f>'D Kopā'!B13</f>
        <v>Mikus Dilāns</v>
      </c>
      <c r="C14" s="2" t="str">
        <f>'D Kopā'!D13</f>
        <v>BJC Daugmale</v>
      </c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11" t="s">
        <v>185</v>
      </c>
      <c r="N14" s="11" t="s">
        <v>48</v>
      </c>
      <c r="O14" s="2" t="s">
        <v>48</v>
      </c>
    </row>
    <row r="15" spans="1:16" x14ac:dyDescent="0.2">
      <c r="A15" s="2">
        <f>'D Kopā'!A14</f>
        <v>3</v>
      </c>
      <c r="B15" s="2" t="str">
        <f>'D Kopā'!B14</f>
        <v>Viktors Bojevovičs</v>
      </c>
      <c r="C15" s="2" t="str">
        <f>'D Kopā'!D14</f>
        <v>RĶVS</v>
      </c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  <c r="M15" s="11" t="s">
        <v>185</v>
      </c>
      <c r="N15" s="11" t="s">
        <v>48</v>
      </c>
      <c r="O15" s="2" t="s">
        <v>48</v>
      </c>
    </row>
    <row r="16" spans="1:16" x14ac:dyDescent="0.2">
      <c r="A16" s="2">
        <f>'D Kopā'!A15</f>
        <v>4</v>
      </c>
      <c r="B16" s="2" t="str">
        <f>'D Kopā'!B15</f>
        <v>Valters Lapickis</v>
      </c>
      <c r="C16" s="2" t="str">
        <f>'D Kopā'!D15</f>
        <v>BJC Daugmale</v>
      </c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11">
        <v>2.3842592592592591E-3</v>
      </c>
      <c r="N16" s="11">
        <f>M16+L16*$P$2</f>
        <v>2.3842592592592591E-3</v>
      </c>
      <c r="O16" s="2">
        <v>4</v>
      </c>
    </row>
    <row r="17" spans="1:15" ht="15" customHeight="1" x14ac:dyDescent="0.2">
      <c r="A17" s="2">
        <f>'D Kopā'!A16</f>
        <v>5</v>
      </c>
      <c r="B17" s="2" t="str">
        <f>'D Kopā'!B16</f>
        <v>Atjoms Sigaļetovs</v>
      </c>
      <c r="C17" s="2" t="str">
        <f>'D Kopā'!D16</f>
        <v>BJC Daugmale</v>
      </c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11" t="s">
        <v>185</v>
      </c>
      <c r="N17" s="11" t="s">
        <v>48</v>
      </c>
      <c r="O17" s="2" t="s">
        <v>48</v>
      </c>
    </row>
    <row r="18" spans="1:15" x14ac:dyDescent="0.2">
      <c r="A18" s="2">
        <f>'D Kopā'!A17</f>
        <v>6</v>
      </c>
      <c r="B18" s="2" t="str">
        <f>'D Kopā'!B17</f>
        <v>Kristers Gailis</v>
      </c>
      <c r="C18" s="2" t="str">
        <f>'D Kopā'!D17</f>
        <v>BJC Daugmale</v>
      </c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11" t="s">
        <v>185</v>
      </c>
      <c r="N18" s="11" t="s">
        <v>48</v>
      </c>
      <c r="O18" s="2" t="s">
        <v>48</v>
      </c>
    </row>
    <row r="19" spans="1:15" x14ac:dyDescent="0.2">
      <c r="A19" s="2">
        <f>'D Kopā'!A18</f>
        <v>7</v>
      </c>
      <c r="B19" s="2" t="str">
        <f>'D Kopā'!B18</f>
        <v>Kirils Stepanovs</v>
      </c>
      <c r="C19" s="2" t="str">
        <f>'D Kopā'!D18</f>
        <v>BJC Daugmale</v>
      </c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11">
        <v>9.6064814814814808E-4</v>
      </c>
      <c r="N19" s="11">
        <f t="shared" ref="N19:N24" si="1">M19+L19*$P$2</f>
        <v>9.6064814814814808E-4</v>
      </c>
      <c r="O19" s="2">
        <v>2</v>
      </c>
    </row>
    <row r="20" spans="1:15" x14ac:dyDescent="0.2">
      <c r="A20" s="2">
        <f>'D Kopā'!A19</f>
        <v>8</v>
      </c>
      <c r="B20" s="2" t="str">
        <f>'D Kopā'!B19</f>
        <v>Niklāvs Eglītis</v>
      </c>
      <c r="C20" s="2" t="str">
        <f>'D Kopā'!D19</f>
        <v>RSP</v>
      </c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  <c r="M20" s="11">
        <v>9.0277777777777784E-4</v>
      </c>
      <c r="N20" s="11">
        <f t="shared" si="1"/>
        <v>9.0277777777777784E-4</v>
      </c>
      <c r="O20" s="2">
        <v>1</v>
      </c>
    </row>
    <row r="21" spans="1:15" x14ac:dyDescent="0.2">
      <c r="A21" s="2">
        <f>'D Kopā'!A20</f>
        <v>9</v>
      </c>
      <c r="B21" s="2" t="str">
        <f>'D Kopā'!B20</f>
        <v>Ansis Nurža</v>
      </c>
      <c r="C21" s="2" t="str">
        <f>'D Kopā'!D20</f>
        <v>RSP</v>
      </c>
      <c r="D21" s="2"/>
      <c r="E21" s="2">
        <v>1</v>
      </c>
      <c r="F21" s="2"/>
      <c r="G21" s="2"/>
      <c r="H21" s="2"/>
      <c r="I21" s="2"/>
      <c r="J21" s="2"/>
      <c r="K21" s="2"/>
      <c r="L21" s="2">
        <f t="shared" si="0"/>
        <v>2</v>
      </c>
      <c r="M21" s="11">
        <v>4.1666666666666666E-3</v>
      </c>
      <c r="N21" s="11">
        <f t="shared" si="1"/>
        <v>4.8611111111111112E-3</v>
      </c>
      <c r="O21" s="2">
        <v>7</v>
      </c>
    </row>
    <row r="22" spans="1:15" x14ac:dyDescent="0.2">
      <c r="A22" s="2">
        <f>'D Kopā'!A21</f>
        <v>10</v>
      </c>
      <c r="B22" s="2" t="str">
        <f>'D Kopā'!B21</f>
        <v>Mārtņš Meikšāns</v>
      </c>
      <c r="C22" s="2" t="str">
        <f>'D Kopā'!D21</f>
        <v>RSP</v>
      </c>
      <c r="D22" s="2">
        <v>1</v>
      </c>
      <c r="E22" s="2">
        <v>1</v>
      </c>
      <c r="F22" s="2"/>
      <c r="G22" s="2"/>
      <c r="H22" s="2"/>
      <c r="I22" s="2"/>
      <c r="J22" s="2"/>
      <c r="K22" s="2"/>
      <c r="L22" s="2">
        <f t="shared" si="0"/>
        <v>6</v>
      </c>
      <c r="M22" s="11">
        <v>4.1666666666666666E-3</v>
      </c>
      <c r="N22" s="11">
        <f t="shared" si="1"/>
        <v>6.2500000000000003E-3</v>
      </c>
      <c r="O22" s="2">
        <v>8</v>
      </c>
    </row>
    <row r="23" spans="1:15" x14ac:dyDescent="0.2">
      <c r="A23" s="2">
        <f>'D Kopā'!A22</f>
        <v>11</v>
      </c>
      <c r="B23" s="2" t="str">
        <f>'D Kopā'!B22</f>
        <v xml:space="preserve">Oskars Flipovičs </v>
      </c>
      <c r="C23" s="2" t="str">
        <f>'D Kopā'!D22</f>
        <v>BJC Daugmale</v>
      </c>
      <c r="D23" s="2">
        <v>2</v>
      </c>
      <c r="E23" s="2"/>
      <c r="F23" s="2"/>
      <c r="G23" s="2"/>
      <c r="H23" s="2"/>
      <c r="I23" s="2"/>
      <c r="J23" s="2"/>
      <c r="K23" s="2"/>
      <c r="L23" s="2">
        <f t="shared" si="0"/>
        <v>8</v>
      </c>
      <c r="M23" s="11">
        <v>6.8287037037037025E-4</v>
      </c>
      <c r="N23" s="11">
        <f t="shared" si="1"/>
        <v>3.460648148148148E-3</v>
      </c>
      <c r="O23" s="2">
        <v>6</v>
      </c>
    </row>
    <row r="24" spans="1:15" x14ac:dyDescent="0.2">
      <c r="A24" s="2">
        <f>'D Kopā'!A23</f>
        <v>12</v>
      </c>
      <c r="B24" s="2" t="str">
        <f>'D Kopā'!B23</f>
        <v>Artūrs Kudiņš</v>
      </c>
      <c r="C24" s="2" t="str">
        <f>'D Kopā'!D23</f>
        <v>BJC Daugmale</v>
      </c>
      <c r="D24" s="2">
        <v>1</v>
      </c>
      <c r="E24" s="2">
        <v>1</v>
      </c>
      <c r="F24" s="2"/>
      <c r="G24" s="2"/>
      <c r="H24" s="2"/>
      <c r="I24" s="2"/>
      <c r="J24" s="2"/>
      <c r="K24" s="2"/>
      <c r="L24" s="2">
        <f t="shared" si="0"/>
        <v>6</v>
      </c>
      <c r="M24" s="11">
        <v>1.2384259259259258E-3</v>
      </c>
      <c r="N24" s="11">
        <f t="shared" si="1"/>
        <v>3.3217592592592591E-3</v>
      </c>
      <c r="O24" s="2">
        <v>5</v>
      </c>
    </row>
    <row r="25" spans="1:15" hidden="1" x14ac:dyDescent="0.2">
      <c r="A25" s="2">
        <v>13</v>
      </c>
      <c r="B25" s="2">
        <f>'D Kopā'!B24</f>
        <v>0</v>
      </c>
      <c r="C25" s="2">
        <f>'D Kopā'!D24</f>
        <v>0</v>
      </c>
      <c r="D25" s="2"/>
      <c r="E25" s="2"/>
      <c r="F25" s="2"/>
      <c r="G25" s="2"/>
      <c r="H25" s="2"/>
      <c r="I25" s="2"/>
      <c r="J25" s="2"/>
      <c r="K25" s="2"/>
      <c r="L25" s="2">
        <f t="shared" ref="L25:L26" si="2">D25*$D$12+E25*$E$12+F25*$F$12</f>
        <v>0</v>
      </c>
      <c r="M25" s="11"/>
      <c r="N25" s="11">
        <f t="shared" ref="N25:N26" si="3">M25+L25*$P$2</f>
        <v>0</v>
      </c>
      <c r="O25" s="2"/>
    </row>
    <row r="26" spans="1:15" hidden="1" x14ac:dyDescent="0.2">
      <c r="A26" s="2">
        <v>14</v>
      </c>
      <c r="B26" s="2">
        <f>'D Kopā'!B25</f>
        <v>0</v>
      </c>
      <c r="C26" s="2">
        <f>'D Kopā'!D25</f>
        <v>0</v>
      </c>
      <c r="D26" s="2"/>
      <c r="E26" s="2"/>
      <c r="F26" s="2"/>
      <c r="G26" s="2"/>
      <c r="H26" s="2"/>
      <c r="I26" s="2"/>
      <c r="J26" s="2"/>
      <c r="K26" s="2"/>
      <c r="L26" s="2">
        <f t="shared" si="2"/>
        <v>0</v>
      </c>
      <c r="M26" s="11"/>
      <c r="N26" s="11">
        <f t="shared" si="3"/>
        <v>0</v>
      </c>
      <c r="O26" s="2"/>
    </row>
    <row r="27" spans="1:15" hidden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11"/>
      <c r="O27" s="2"/>
    </row>
    <row r="28" spans="1:15" ht="16" hidden="1" x14ac:dyDescent="0.2">
      <c r="A28" s="2">
        <v>15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1"/>
      <c r="N28" s="11"/>
      <c r="O28" s="2"/>
    </row>
    <row r="29" spans="1:15" ht="16" hidden="1" x14ac:dyDescent="0.2">
      <c r="A29" s="2">
        <v>16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1"/>
      <c r="N29" s="11"/>
      <c r="O29" s="2"/>
    </row>
    <row r="30" spans="1:15" ht="16" hidden="1" x14ac:dyDescent="0.2">
      <c r="A30" s="2">
        <v>17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11"/>
      <c r="N30" s="11"/>
      <c r="O30" s="2"/>
    </row>
    <row r="31" spans="1:15" ht="16" hidden="1" x14ac:dyDescent="0.2">
      <c r="A31" s="2">
        <v>18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11"/>
      <c r="N31" s="11"/>
      <c r="O31" s="2"/>
    </row>
    <row r="32" spans="1:15" ht="16" hidden="1" x14ac:dyDescent="0.2">
      <c r="A32" s="2">
        <v>19</v>
      </c>
      <c r="B32" s="1"/>
      <c r="C32" s="63"/>
      <c r="D32" s="2"/>
      <c r="E32" s="2"/>
      <c r="F32" s="2"/>
      <c r="G32" s="2"/>
      <c r="H32" s="2"/>
      <c r="I32" s="2"/>
      <c r="J32" s="2"/>
      <c r="K32" s="2"/>
      <c r="L32" s="2"/>
      <c r="M32" s="11"/>
      <c r="N32" s="11"/>
      <c r="O32" s="2"/>
    </row>
    <row r="33" spans="1:16" ht="16" hidden="1" x14ac:dyDescent="0.2">
      <c r="A33" s="2">
        <v>20</v>
      </c>
      <c r="B33" s="1"/>
      <c r="C33" s="63"/>
      <c r="D33" s="2"/>
      <c r="E33" s="2"/>
      <c r="F33" s="2"/>
      <c r="G33" s="2"/>
      <c r="H33" s="2"/>
      <c r="I33" s="2"/>
      <c r="J33" s="2"/>
      <c r="K33" s="2"/>
      <c r="L33" s="2"/>
      <c r="M33" s="11"/>
      <c r="N33" s="11"/>
      <c r="O33" s="2"/>
    </row>
    <row r="34" spans="1:16" ht="16" x14ac:dyDescent="0.2">
      <c r="A34" s="360" t="str">
        <f>'D Kopā'!A1:Q1</f>
        <v>Rīgas atklātās sacensības sporta tūrisma un alpīnisma tehnikā  2018.gada 15. aprīlī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6" ht="19" x14ac:dyDescent="0.25">
      <c r="A35" s="3"/>
      <c r="B35" s="359" t="s">
        <v>5</v>
      </c>
      <c r="C35" s="359"/>
      <c r="M35" s="6"/>
      <c r="N35" s="7"/>
      <c r="O35" s="7"/>
    </row>
    <row r="36" spans="1:16" ht="20" thickBot="1" x14ac:dyDescent="0.3">
      <c r="A36" s="3"/>
      <c r="B36" s="3" t="s">
        <v>40</v>
      </c>
      <c r="C36" s="3"/>
      <c r="M36" s="6"/>
      <c r="N36" s="7"/>
      <c r="O36" s="7"/>
    </row>
    <row r="37" spans="1:16" ht="12.75" customHeight="1" thickBot="1" x14ac:dyDescent="0.25">
      <c r="A37" s="356" t="s">
        <v>2</v>
      </c>
      <c r="B37" s="357" t="s">
        <v>3</v>
      </c>
      <c r="C37" s="357" t="s">
        <v>0</v>
      </c>
      <c r="D37" s="355" t="s">
        <v>41</v>
      </c>
      <c r="E37" s="355" t="s">
        <v>19</v>
      </c>
      <c r="F37" s="355" t="s">
        <v>20</v>
      </c>
      <c r="G37" s="355"/>
      <c r="H37" s="355"/>
      <c r="I37" s="355"/>
      <c r="J37" s="355"/>
      <c r="K37" s="355"/>
      <c r="L37" s="355" t="s">
        <v>16</v>
      </c>
      <c r="M37" s="355" t="s">
        <v>17</v>
      </c>
      <c r="N37" s="355" t="s">
        <v>54</v>
      </c>
      <c r="O37" s="355" t="s">
        <v>1</v>
      </c>
    </row>
    <row r="38" spans="1:16" ht="16" thickBot="1" x14ac:dyDescent="0.25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</row>
    <row r="39" spans="1:16" ht="16" thickBot="1" x14ac:dyDescent="0.25">
      <c r="A39" s="356"/>
      <c r="B39" s="357"/>
      <c r="C39" s="357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</row>
    <row r="40" spans="1:16" ht="16" thickBot="1" x14ac:dyDescent="0.25">
      <c r="A40" s="356"/>
      <c r="B40" s="357"/>
      <c r="C40" s="357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6" ht="16" thickBot="1" x14ac:dyDescent="0.25">
      <c r="A41" s="356"/>
      <c r="B41" s="357"/>
      <c r="C41" s="357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</row>
    <row r="42" spans="1:16" ht="16" thickBot="1" x14ac:dyDescent="0.25">
      <c r="A42" s="356"/>
      <c r="B42" s="357"/>
      <c r="C42" s="357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</row>
    <row r="43" spans="1:16" ht="16" thickBot="1" x14ac:dyDescent="0.25">
      <c r="A43" s="356"/>
      <c r="B43" s="357"/>
      <c r="C43" s="357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6" ht="16" thickBot="1" x14ac:dyDescent="0.25">
      <c r="A44" s="356"/>
      <c r="B44" s="357"/>
      <c r="C44" s="357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</row>
    <row r="45" spans="1:16" ht="33" thickBot="1" x14ac:dyDescent="0.25">
      <c r="A45" s="5"/>
      <c r="B45" s="5"/>
      <c r="C45" s="5"/>
      <c r="D45" s="68">
        <v>4</v>
      </c>
      <c r="E45" s="5">
        <v>2</v>
      </c>
      <c r="F45" s="5">
        <v>1</v>
      </c>
      <c r="G45" s="5"/>
      <c r="H45" s="5"/>
      <c r="I45" s="5"/>
      <c r="J45" s="5"/>
      <c r="K45" s="5"/>
      <c r="L45" s="8" t="s">
        <v>69</v>
      </c>
      <c r="M45" s="9"/>
      <c r="N45" s="10"/>
      <c r="O45" s="10"/>
    </row>
    <row r="46" spans="1:16" x14ac:dyDescent="0.2">
      <c r="A46" s="2">
        <v>1</v>
      </c>
      <c r="B46" s="2" t="str">
        <f>'D Kopā'!B40</f>
        <v>Darjana Treļudova</v>
      </c>
      <c r="C46" s="2">
        <f>'D Kopā'!C40</f>
        <v>2006</v>
      </c>
      <c r="D46" s="2"/>
      <c r="E46" s="2"/>
      <c r="F46" s="2"/>
      <c r="G46" s="2"/>
      <c r="H46" s="2"/>
      <c r="I46" s="2"/>
      <c r="J46" s="2"/>
      <c r="K46" s="2"/>
      <c r="L46" s="2">
        <f t="shared" ref="L46:L57" si="4">D46*$D$45+E46*$E$45+F46*$F$45</f>
        <v>0</v>
      </c>
      <c r="M46" s="183" t="s">
        <v>185</v>
      </c>
      <c r="N46" s="11" t="s">
        <v>48</v>
      </c>
      <c r="O46" s="2" t="s">
        <v>48</v>
      </c>
      <c r="P46" s="181">
        <v>3.4722222222222224E-4</v>
      </c>
    </row>
    <row r="47" spans="1:16" x14ac:dyDescent="0.2">
      <c r="A47" s="2">
        <v>2</v>
      </c>
      <c r="B47" s="2" t="str">
        <f>'D Kopā'!B41</f>
        <v>Veronika Ardova</v>
      </c>
      <c r="C47" s="2">
        <f>'D Kopā'!C41</f>
        <v>2006</v>
      </c>
      <c r="D47" s="2"/>
      <c r="E47" s="2"/>
      <c r="F47" s="2"/>
      <c r="G47" s="2"/>
      <c r="H47" s="2"/>
      <c r="I47" s="2"/>
      <c r="J47" s="2"/>
      <c r="K47" s="2"/>
      <c r="L47" s="2">
        <f t="shared" si="4"/>
        <v>0</v>
      </c>
      <c r="M47" s="183" t="s">
        <v>185</v>
      </c>
      <c r="N47" s="11" t="s">
        <v>48</v>
      </c>
      <c r="O47" s="2" t="s">
        <v>48</v>
      </c>
    </row>
    <row r="48" spans="1:16" x14ac:dyDescent="0.2">
      <c r="A48" s="2">
        <v>3</v>
      </c>
      <c r="B48" s="2" t="str">
        <f>'D Kopā'!B42</f>
        <v>Tatjana Matvejeva</v>
      </c>
      <c r="C48" s="2">
        <f>'D Kopā'!C42</f>
        <v>2006</v>
      </c>
      <c r="D48" s="2"/>
      <c r="E48" s="2"/>
      <c r="F48" s="2"/>
      <c r="G48" s="2"/>
      <c r="H48" s="2"/>
      <c r="I48" s="2"/>
      <c r="J48" s="2"/>
      <c r="K48" s="2"/>
      <c r="L48" s="2">
        <f t="shared" si="4"/>
        <v>0</v>
      </c>
      <c r="M48" s="183" t="s">
        <v>185</v>
      </c>
      <c r="N48" s="11" t="s">
        <v>48</v>
      </c>
      <c r="O48" s="2" t="s">
        <v>48</v>
      </c>
    </row>
    <row r="49" spans="1:15" x14ac:dyDescent="0.2">
      <c r="A49" s="2">
        <v>4</v>
      </c>
      <c r="B49" s="2" t="str">
        <f>'D Kopā'!B43</f>
        <v>Elizabete Ponomarenko</v>
      </c>
      <c r="C49" s="2">
        <f>'D Kopā'!C43</f>
        <v>2006</v>
      </c>
      <c r="D49" s="2"/>
      <c r="E49" s="2"/>
      <c r="F49" s="2"/>
      <c r="G49" s="2"/>
      <c r="H49" s="2"/>
      <c r="I49" s="2"/>
      <c r="J49" s="2"/>
      <c r="K49" s="2"/>
      <c r="L49" s="2">
        <f t="shared" si="4"/>
        <v>0</v>
      </c>
      <c r="M49" s="183" t="s">
        <v>185</v>
      </c>
      <c r="N49" s="11" t="s">
        <v>48</v>
      </c>
      <c r="O49" s="2" t="s">
        <v>48</v>
      </c>
    </row>
    <row r="50" spans="1:15" x14ac:dyDescent="0.2">
      <c r="A50" s="2">
        <v>5</v>
      </c>
      <c r="B50" s="2" t="str">
        <f>'D Kopā'!B44</f>
        <v>Ella Ķeniņa</v>
      </c>
      <c r="C50" s="2">
        <f>'D Kopā'!C44</f>
        <v>2006</v>
      </c>
      <c r="D50" s="2"/>
      <c r="E50" s="2"/>
      <c r="F50" s="2"/>
      <c r="G50" s="2"/>
      <c r="H50" s="2"/>
      <c r="I50" s="2"/>
      <c r="J50" s="2"/>
      <c r="K50" s="2"/>
      <c r="L50" s="2">
        <f t="shared" si="4"/>
        <v>0</v>
      </c>
      <c r="M50" s="183">
        <v>7.7546296296296304E-4</v>
      </c>
      <c r="N50" s="11">
        <f>M50+L50*$P$2</f>
        <v>7.7546296296296304E-4</v>
      </c>
      <c r="O50" s="2">
        <v>2</v>
      </c>
    </row>
    <row r="51" spans="1:15" x14ac:dyDescent="0.2">
      <c r="A51" s="2">
        <v>6</v>
      </c>
      <c r="B51" s="2" t="str">
        <f>'D Kopā'!B45</f>
        <v>Patrisija Aija Sporne</v>
      </c>
      <c r="C51" s="2">
        <f>'D Kopā'!C45</f>
        <v>2006</v>
      </c>
      <c r="D51" s="2"/>
      <c r="E51" s="2"/>
      <c r="F51" s="2"/>
      <c r="G51" s="2"/>
      <c r="H51" s="2"/>
      <c r="I51" s="2"/>
      <c r="J51" s="2"/>
      <c r="K51" s="2"/>
      <c r="L51" s="2">
        <f t="shared" si="4"/>
        <v>0</v>
      </c>
      <c r="M51" s="183" t="s">
        <v>185</v>
      </c>
      <c r="N51" s="11" t="s">
        <v>48</v>
      </c>
      <c r="O51" s="2" t="s">
        <v>48</v>
      </c>
    </row>
    <row r="52" spans="1:15" x14ac:dyDescent="0.2">
      <c r="A52" s="2">
        <v>7</v>
      </c>
      <c r="B52" s="2" t="str">
        <f>'D Kopā'!B46</f>
        <v>Tīna Marta Mikulāne</v>
      </c>
      <c r="C52" s="2">
        <f>'D Kopā'!C46</f>
        <v>2006</v>
      </c>
      <c r="D52" s="2"/>
      <c r="E52" s="2"/>
      <c r="F52" s="2"/>
      <c r="G52" s="2"/>
      <c r="H52" s="2"/>
      <c r="I52" s="2"/>
      <c r="J52" s="2"/>
      <c r="K52" s="2"/>
      <c r="L52" s="2">
        <f t="shared" si="4"/>
        <v>0</v>
      </c>
      <c r="M52" s="183">
        <v>7.0601851851851847E-4</v>
      </c>
      <c r="N52" s="11">
        <f>M52+L52*$P$2</f>
        <v>7.0601851851851847E-4</v>
      </c>
      <c r="O52" s="2">
        <v>1</v>
      </c>
    </row>
    <row r="53" spans="1:15" x14ac:dyDescent="0.2">
      <c r="A53" s="2">
        <v>8</v>
      </c>
      <c r="B53" s="2" t="str">
        <f>'D Kopā'!B47</f>
        <v>Oļesja Bačurina</v>
      </c>
      <c r="C53" s="2">
        <f>'D Kopā'!C47</f>
        <v>2007</v>
      </c>
      <c r="D53" s="2"/>
      <c r="E53" s="2"/>
      <c r="F53" s="2"/>
      <c r="G53" s="2"/>
      <c r="H53" s="2"/>
      <c r="I53" s="2"/>
      <c r="J53" s="2"/>
      <c r="K53" s="2"/>
      <c r="L53" s="2">
        <f t="shared" si="4"/>
        <v>0</v>
      </c>
      <c r="M53" s="183" t="s">
        <v>185</v>
      </c>
      <c r="N53" s="11" t="s">
        <v>48</v>
      </c>
      <c r="O53" s="2" t="s">
        <v>48</v>
      </c>
    </row>
    <row r="54" spans="1:15" x14ac:dyDescent="0.2">
      <c r="A54" s="2">
        <v>9</v>
      </c>
      <c r="B54" s="2" t="str">
        <f>'D Kopā'!B48</f>
        <v>Emīlija Rastargujeva</v>
      </c>
      <c r="C54" s="2">
        <f>'D Kopā'!C48</f>
        <v>2006</v>
      </c>
      <c r="D54" s="2"/>
      <c r="E54" s="2"/>
      <c r="F54" s="2"/>
      <c r="G54" s="2"/>
      <c r="H54" s="2"/>
      <c r="I54" s="2"/>
      <c r="J54" s="2"/>
      <c r="K54" s="2"/>
      <c r="L54" s="2">
        <f t="shared" si="4"/>
        <v>0</v>
      </c>
      <c r="M54" s="183" t="s">
        <v>185</v>
      </c>
      <c r="N54" s="11" t="s">
        <v>48</v>
      </c>
      <c r="O54" s="2" t="s">
        <v>48</v>
      </c>
    </row>
    <row r="55" spans="1:15" x14ac:dyDescent="0.2">
      <c r="A55" s="2">
        <v>10</v>
      </c>
      <c r="B55" s="2" t="str">
        <f>'D Kopā'!B49</f>
        <v>Krista Lejiete</v>
      </c>
      <c r="C55" s="2">
        <f>'D Kopā'!C49</f>
        <v>2006</v>
      </c>
      <c r="D55" s="2"/>
      <c r="E55" s="2">
        <v>3</v>
      </c>
      <c r="F55" s="2"/>
      <c r="G55" s="2"/>
      <c r="H55" s="2"/>
      <c r="I55" s="2"/>
      <c r="J55" s="2"/>
      <c r="K55" s="2"/>
      <c r="L55" s="2">
        <f t="shared" si="4"/>
        <v>6</v>
      </c>
      <c r="M55" s="183">
        <v>2.1296296296296298E-3</v>
      </c>
      <c r="N55" s="11">
        <f>M55+L55*$P$2</f>
        <v>4.2129629629629635E-3</v>
      </c>
      <c r="O55" s="2">
        <v>5</v>
      </c>
    </row>
    <row r="56" spans="1:15" x14ac:dyDescent="0.2">
      <c r="A56" s="2">
        <v>11</v>
      </c>
      <c r="B56" s="2" t="str">
        <f>'D Kopā'!B50</f>
        <v>Vladislava Moļeva</v>
      </c>
      <c r="C56" s="2">
        <f>'D Kopā'!C50</f>
        <v>2006</v>
      </c>
      <c r="D56" s="2"/>
      <c r="E56" s="2">
        <v>1</v>
      </c>
      <c r="F56" s="2"/>
      <c r="G56" s="2"/>
      <c r="H56" s="2"/>
      <c r="I56" s="2"/>
      <c r="J56" s="2"/>
      <c r="K56" s="2"/>
      <c r="L56" s="2">
        <f t="shared" si="4"/>
        <v>2</v>
      </c>
      <c r="M56" s="183">
        <v>7.0601851851851847E-4</v>
      </c>
      <c r="N56" s="11">
        <f>M56+L56*$P$2</f>
        <v>1.4004629629629629E-3</v>
      </c>
      <c r="O56" s="2">
        <v>3</v>
      </c>
    </row>
    <row r="57" spans="1:15" x14ac:dyDescent="0.2">
      <c r="A57" s="2">
        <v>12</v>
      </c>
      <c r="B57" s="2" t="str">
        <f>'D Kopā'!B51</f>
        <v>Anete Kūlupa</v>
      </c>
      <c r="C57" s="2">
        <f>'D Kopā'!C51</f>
        <v>2007</v>
      </c>
      <c r="D57" s="2">
        <v>2</v>
      </c>
      <c r="E57" s="2"/>
      <c r="F57" s="2"/>
      <c r="G57" s="2"/>
      <c r="H57" s="2"/>
      <c r="I57" s="2"/>
      <c r="J57" s="2"/>
      <c r="K57" s="2"/>
      <c r="L57" s="2">
        <f t="shared" si="4"/>
        <v>8</v>
      </c>
      <c r="M57" s="183">
        <v>7.175925925925927E-4</v>
      </c>
      <c r="N57" s="11">
        <f>M57+L57*$P$2</f>
        <v>3.4953703703703705E-3</v>
      </c>
      <c r="O57" s="2">
        <v>4</v>
      </c>
    </row>
    <row r="58" spans="1:15" hidden="1" x14ac:dyDescent="0.2">
      <c r="A58" s="2">
        <f>'D Kopā'!A52</f>
        <v>15</v>
      </c>
      <c r="B58" s="2">
        <f>'D Kopā'!B52</f>
        <v>0</v>
      </c>
      <c r="C58" s="2">
        <f>'D Kopā'!D52</f>
        <v>0</v>
      </c>
      <c r="D58" s="2"/>
      <c r="E58" s="2"/>
      <c r="F58" s="2"/>
      <c r="G58" s="2"/>
      <c r="H58" s="2"/>
      <c r="I58" s="2"/>
      <c r="J58" s="2"/>
      <c r="K58" s="2"/>
      <c r="L58" s="2"/>
      <c r="M58" s="183"/>
      <c r="N58" s="11"/>
      <c r="O58" s="2"/>
    </row>
    <row r="59" spans="1:15" hidden="1" x14ac:dyDescent="0.2">
      <c r="A59" s="2">
        <f>'D Kopā'!A53</f>
        <v>16</v>
      </c>
      <c r="B59" s="2">
        <f>'D Kopā'!B53</f>
        <v>0</v>
      </c>
      <c r="C59" s="2">
        <f>'D Kopā'!D53</f>
        <v>0</v>
      </c>
      <c r="D59" s="2"/>
      <c r="E59" s="2"/>
      <c r="F59" s="2"/>
      <c r="G59" s="2"/>
      <c r="H59" s="2"/>
      <c r="I59" s="2"/>
      <c r="J59" s="2"/>
      <c r="K59" s="2"/>
      <c r="L59" s="2"/>
      <c r="M59" s="11"/>
      <c r="N59" s="11"/>
      <c r="O59" s="2"/>
    </row>
    <row r="60" spans="1:15" hidden="1" x14ac:dyDescent="0.2">
      <c r="A60" s="2">
        <f>'D Kopā'!A54</f>
        <v>17</v>
      </c>
      <c r="B60" s="2">
        <f>'D Kopā'!B54</f>
        <v>0</v>
      </c>
      <c r="C60" s="2">
        <f>'D Kopā'!D54</f>
        <v>0</v>
      </c>
      <c r="D60" s="2"/>
      <c r="E60" s="2"/>
      <c r="F60" s="2"/>
      <c r="G60" s="2"/>
      <c r="H60" s="2"/>
      <c r="I60" s="2"/>
      <c r="J60" s="2"/>
      <c r="K60" s="2"/>
      <c r="L60" s="2"/>
      <c r="M60" s="11"/>
      <c r="N60" s="11"/>
      <c r="O60" s="2"/>
    </row>
    <row r="61" spans="1:15" hidden="1" x14ac:dyDescent="0.2">
      <c r="A61" s="2">
        <f>'D Kopā'!A55</f>
        <v>18</v>
      </c>
      <c r="B61" s="2">
        <f>'D Kopā'!B55</f>
        <v>0</v>
      </c>
      <c r="C61" s="2">
        <f>'D Kopā'!D55</f>
        <v>0</v>
      </c>
      <c r="D61" s="58"/>
      <c r="E61" s="58"/>
      <c r="F61" s="58"/>
      <c r="G61" s="58"/>
      <c r="H61" s="58"/>
      <c r="I61" s="58"/>
      <c r="J61" s="58"/>
      <c r="K61" s="58"/>
      <c r="L61" s="58"/>
      <c r="M61" s="95"/>
      <c r="N61" s="95"/>
      <c r="O61" s="58"/>
    </row>
    <row r="62" spans="1:15" hidden="1" x14ac:dyDescent="0.2">
      <c r="A62" s="2">
        <f>'D Kopā'!A56</f>
        <v>19</v>
      </c>
      <c r="B62" s="2">
        <f>'D Kopā'!B56</f>
        <v>0</v>
      </c>
      <c r="C62" s="2">
        <f>'D Kopā'!D56</f>
        <v>0</v>
      </c>
      <c r="D62" s="2"/>
      <c r="E62" s="2"/>
      <c r="F62" s="2"/>
      <c r="G62" s="2"/>
      <c r="H62" s="2"/>
      <c r="I62" s="2"/>
      <c r="J62" s="2"/>
      <c r="K62" s="2"/>
      <c r="L62" s="2"/>
      <c r="M62" s="11"/>
      <c r="N62" s="11"/>
      <c r="O62" s="2"/>
    </row>
    <row r="63" spans="1:15" hidden="1" x14ac:dyDescent="0.2">
      <c r="A63" s="2">
        <f>'D Kopā'!A57</f>
        <v>20</v>
      </c>
      <c r="B63" s="2">
        <f>'D Kopā'!B57</f>
        <v>0</v>
      </c>
      <c r="C63" s="2">
        <f>'D Kopā'!D57</f>
        <v>0</v>
      </c>
      <c r="D63" s="58"/>
      <c r="E63" s="58"/>
      <c r="F63" s="58"/>
      <c r="G63" s="58"/>
      <c r="H63" s="58"/>
      <c r="I63" s="58"/>
      <c r="J63" s="58"/>
      <c r="K63" s="58"/>
      <c r="L63" s="58"/>
      <c r="M63" s="95"/>
      <c r="N63" s="95"/>
      <c r="O63" s="58"/>
    </row>
    <row r="64" spans="1:15" hidden="1" x14ac:dyDescent="0.2">
      <c r="A64" s="2">
        <f>'D Kopā'!A58</f>
        <v>21</v>
      </c>
      <c r="B64" s="2">
        <f>'D Kopā'!B58</f>
        <v>0</v>
      </c>
      <c r="C64" s="2">
        <f>'D Kopā'!D58</f>
        <v>0</v>
      </c>
      <c r="D64" s="58"/>
      <c r="E64" s="58"/>
      <c r="F64" s="58"/>
      <c r="G64" s="58"/>
      <c r="H64" s="58"/>
      <c r="I64" s="58"/>
      <c r="J64" s="58"/>
      <c r="K64" s="58"/>
      <c r="L64" s="58"/>
      <c r="M64" s="95"/>
      <c r="N64" s="95"/>
      <c r="O64" s="58"/>
    </row>
    <row r="65" spans="1:15" hidden="1" x14ac:dyDescent="0.2">
      <c r="A65" s="2">
        <f>'D Kopā'!A59</f>
        <v>22</v>
      </c>
      <c r="B65" s="2">
        <f>'D Kopā'!B59</f>
        <v>0</v>
      </c>
      <c r="C65" s="2">
        <f>'D Kopā'!D59</f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95"/>
      <c r="N65" s="95"/>
      <c r="O65" s="58"/>
    </row>
  </sheetData>
  <sheetProtection selectLockedCells="1" selectUnlockedCells="1"/>
  <autoFilter ref="A45:P45">
    <sortState ref="A46:P57">
      <sortCondition ref="A45"/>
    </sortState>
  </autoFilter>
  <mergeCells count="34">
    <mergeCell ref="A1:O1"/>
    <mergeCell ref="B2:C2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N4:N11"/>
    <mergeCell ref="O4:O11"/>
    <mergeCell ref="B35:C35"/>
    <mergeCell ref="A34:O34"/>
    <mergeCell ref="I4:I11"/>
    <mergeCell ref="J4:J11"/>
    <mergeCell ref="K4:K11"/>
    <mergeCell ref="L4:L11"/>
    <mergeCell ref="A37:A44"/>
    <mergeCell ref="B37:B44"/>
    <mergeCell ref="C37:C44"/>
    <mergeCell ref="L37:L44"/>
    <mergeCell ref="M37:M44"/>
    <mergeCell ref="D37:D44"/>
    <mergeCell ref="E37:E44"/>
    <mergeCell ref="F37:F44"/>
    <mergeCell ref="G37:G44"/>
    <mergeCell ref="N37:N44"/>
    <mergeCell ref="O37:O44"/>
    <mergeCell ref="H37:H44"/>
    <mergeCell ref="I37:I44"/>
    <mergeCell ref="J37:J44"/>
    <mergeCell ref="K37:K44"/>
  </mergeCells>
  <phoneticPr fontId="5" type="noConversion"/>
  <pageMargins left="0.70866141732283472" right="0.70866141732283472" top="0.74803149606299213" bottom="0.74803149606299213" header="0.51181102362204722" footer="0.51181102362204722"/>
  <pageSetup paperSize="9" scale="95" firstPageNumber="0" orientation="landscape" verticalDpi="300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O54"/>
  <sheetViews>
    <sheetView view="pageBreakPreview" zoomScale="80" zoomScaleSheetLayoutView="80" workbookViewId="0">
      <selection activeCell="F32" sqref="F32:F39"/>
    </sheetView>
  </sheetViews>
  <sheetFormatPr baseColWidth="10" defaultColWidth="8.83203125" defaultRowHeight="15" x14ac:dyDescent="0.2"/>
  <cols>
    <col min="1" max="1" width="8.83203125" style="157"/>
    <col min="2" max="2" width="23.83203125" style="157" customWidth="1"/>
    <col min="3" max="3" width="11" style="157" customWidth="1"/>
    <col min="4" max="4" width="20.5" style="157" customWidth="1"/>
    <col min="5" max="16384" width="8.83203125" style="157"/>
  </cols>
  <sheetData>
    <row r="1" spans="1:15" ht="16" x14ac:dyDescent="0.2">
      <c r="A1" s="369" t="s">
        <v>85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ht="20" thickBot="1" x14ac:dyDescent="0.3">
      <c r="A2" s="158" t="s">
        <v>43</v>
      </c>
      <c r="D2" s="186" t="s">
        <v>36</v>
      </c>
    </row>
    <row r="3" spans="1:15" ht="12.75" customHeight="1" thickBot="1" x14ac:dyDescent="0.25">
      <c r="A3" s="370" t="s">
        <v>2</v>
      </c>
      <c r="B3" s="372" t="s">
        <v>3</v>
      </c>
      <c r="C3" s="373" t="s">
        <v>158</v>
      </c>
      <c r="D3" s="372" t="s">
        <v>0</v>
      </c>
      <c r="E3" s="374" t="s">
        <v>4</v>
      </c>
      <c r="F3" s="374" t="s">
        <v>182</v>
      </c>
      <c r="G3" s="374" t="s">
        <v>51</v>
      </c>
      <c r="H3" s="374" t="s">
        <v>5</v>
      </c>
      <c r="I3" s="374" t="s">
        <v>6</v>
      </c>
      <c r="J3" s="374" t="s">
        <v>1</v>
      </c>
    </row>
    <row r="4" spans="1:15" ht="16" thickBot="1" x14ac:dyDescent="0.25">
      <c r="A4" s="370"/>
      <c r="B4" s="372"/>
      <c r="C4" s="375"/>
      <c r="D4" s="372"/>
      <c r="E4" s="374"/>
      <c r="F4" s="374"/>
      <c r="G4" s="374"/>
      <c r="H4" s="374"/>
      <c r="I4" s="374"/>
      <c r="J4" s="374"/>
    </row>
    <row r="5" spans="1:15" ht="16" thickBot="1" x14ac:dyDescent="0.25">
      <c r="A5" s="370"/>
      <c r="B5" s="372"/>
      <c r="C5" s="375"/>
      <c r="D5" s="372"/>
      <c r="E5" s="374"/>
      <c r="F5" s="374"/>
      <c r="G5" s="374"/>
      <c r="H5" s="374"/>
      <c r="I5" s="374"/>
      <c r="J5" s="374"/>
    </row>
    <row r="6" spans="1:15" ht="16" thickBot="1" x14ac:dyDescent="0.25">
      <c r="A6" s="370"/>
      <c r="B6" s="372"/>
      <c r="C6" s="375"/>
      <c r="D6" s="372"/>
      <c r="E6" s="374"/>
      <c r="F6" s="374"/>
      <c r="G6" s="374"/>
      <c r="H6" s="374"/>
      <c r="I6" s="374"/>
      <c r="J6" s="374"/>
    </row>
    <row r="7" spans="1:15" ht="16" thickBot="1" x14ac:dyDescent="0.25">
      <c r="A7" s="370"/>
      <c r="B7" s="372"/>
      <c r="C7" s="375"/>
      <c r="D7" s="372"/>
      <c r="E7" s="374"/>
      <c r="F7" s="374"/>
      <c r="G7" s="374"/>
      <c r="H7" s="374"/>
      <c r="I7" s="374"/>
      <c r="J7" s="374"/>
    </row>
    <row r="8" spans="1:15" ht="16" thickBot="1" x14ac:dyDescent="0.25">
      <c r="A8" s="370"/>
      <c r="B8" s="372"/>
      <c r="C8" s="375"/>
      <c r="D8" s="372"/>
      <c r="E8" s="374"/>
      <c r="F8" s="374"/>
      <c r="G8" s="374"/>
      <c r="H8" s="374"/>
      <c r="I8" s="374"/>
      <c r="J8" s="374"/>
    </row>
    <row r="9" spans="1:15" ht="16" thickBot="1" x14ac:dyDescent="0.25">
      <c r="A9" s="370"/>
      <c r="B9" s="372"/>
      <c r="C9" s="375"/>
      <c r="D9" s="372"/>
      <c r="E9" s="374"/>
      <c r="F9" s="374"/>
      <c r="G9" s="374"/>
      <c r="H9" s="374"/>
      <c r="I9" s="374"/>
      <c r="J9" s="374"/>
    </row>
    <row r="10" spans="1:15" x14ac:dyDescent="0.2">
      <c r="A10" s="371"/>
      <c r="B10" s="373"/>
      <c r="C10" s="375"/>
      <c r="D10" s="373"/>
      <c r="E10" s="374"/>
      <c r="F10" s="374"/>
      <c r="G10" s="374"/>
      <c r="H10" s="374"/>
      <c r="I10" s="374"/>
      <c r="J10" s="374"/>
    </row>
    <row r="11" spans="1:15" ht="16" x14ac:dyDescent="0.2">
      <c r="A11" s="159"/>
      <c r="B11" s="160"/>
      <c r="C11" s="160"/>
      <c r="D11" s="160"/>
      <c r="E11" s="161"/>
      <c r="F11" s="161"/>
      <c r="G11" s="161"/>
      <c r="H11" s="161"/>
      <c r="I11" s="161"/>
      <c r="J11" s="161"/>
    </row>
    <row r="12" spans="1:15" ht="17" x14ac:dyDescent="0.2">
      <c r="A12" s="320">
        <v>1</v>
      </c>
      <c r="B12" s="321" t="s">
        <v>130</v>
      </c>
      <c r="C12" s="322">
        <v>2005</v>
      </c>
      <c r="D12" s="325" t="s">
        <v>56</v>
      </c>
      <c r="E12" s="324">
        <f>'C margas'!P13</f>
        <v>3</v>
      </c>
      <c r="F12" s="324">
        <f>'C šķēršļi'!P13</f>
        <v>3</v>
      </c>
      <c r="G12" s="324">
        <f>'C Lentošana'!P13</f>
        <v>3</v>
      </c>
      <c r="H12" s="324">
        <f>'C mezgli'!K14</f>
        <v>5</v>
      </c>
      <c r="I12" s="324">
        <f t="shared" ref="I12:I20" si="0">SUM(E12:H12)</f>
        <v>14</v>
      </c>
      <c r="J12" s="324">
        <v>3</v>
      </c>
    </row>
    <row r="13" spans="1:15" ht="17" x14ac:dyDescent="0.2">
      <c r="A13" s="320">
        <v>2</v>
      </c>
      <c r="B13" s="321" t="s">
        <v>131</v>
      </c>
      <c r="C13" s="322">
        <v>2005</v>
      </c>
      <c r="D13" s="323" t="s">
        <v>56</v>
      </c>
      <c r="E13" s="324">
        <f>'C margas'!P14</f>
        <v>4</v>
      </c>
      <c r="F13" s="324">
        <f>'C šķēršļi'!P14</f>
        <v>2</v>
      </c>
      <c r="G13" s="324">
        <f>'C Lentošana'!P14</f>
        <v>1</v>
      </c>
      <c r="H13" s="324">
        <f>'C mezgli'!K15</f>
        <v>1</v>
      </c>
      <c r="I13" s="324">
        <f t="shared" si="0"/>
        <v>8</v>
      </c>
      <c r="J13" s="324">
        <v>2</v>
      </c>
    </row>
    <row r="14" spans="1:15" ht="33.75" customHeight="1" x14ac:dyDescent="0.2">
      <c r="A14" s="301">
        <v>3</v>
      </c>
      <c r="B14" s="303" t="s">
        <v>132</v>
      </c>
      <c r="C14" s="319">
        <v>2005</v>
      </c>
      <c r="D14" s="317" t="s">
        <v>165</v>
      </c>
      <c r="E14" s="173">
        <f>'C margas'!P15</f>
        <v>6</v>
      </c>
      <c r="F14" s="173">
        <f>'C šķēršļi'!P15</f>
        <v>6</v>
      </c>
      <c r="G14" s="173">
        <f>'C Lentošana'!P15</f>
        <v>7</v>
      </c>
      <c r="H14" s="173">
        <f>'C mezgli'!K16</f>
        <v>2</v>
      </c>
      <c r="I14" s="173">
        <f t="shared" si="0"/>
        <v>21</v>
      </c>
      <c r="J14" s="173">
        <v>4</v>
      </c>
    </row>
    <row r="15" spans="1:15" ht="17" x14ac:dyDescent="0.2">
      <c r="A15" s="301">
        <v>4</v>
      </c>
      <c r="B15" s="303" t="s">
        <v>135</v>
      </c>
      <c r="C15" s="319">
        <v>2004</v>
      </c>
      <c r="D15" s="317" t="s">
        <v>57</v>
      </c>
      <c r="E15" s="173">
        <f>'C margas'!P16</f>
        <v>2</v>
      </c>
      <c r="F15" s="173">
        <f>'C šķēršļi'!P16</f>
        <v>8</v>
      </c>
      <c r="G15" s="173">
        <f>'C Lentošana'!P16</f>
        <v>4</v>
      </c>
      <c r="H15" s="173">
        <f>'C mezgli'!K17</f>
        <v>8</v>
      </c>
      <c r="I15" s="173">
        <f t="shared" si="0"/>
        <v>22</v>
      </c>
      <c r="J15" s="173">
        <v>5</v>
      </c>
    </row>
    <row r="16" spans="1:15" s="179" customFormat="1" ht="15.75" customHeight="1" x14ac:dyDescent="0.2">
      <c r="A16" s="320">
        <v>5</v>
      </c>
      <c r="B16" s="321" t="s">
        <v>138</v>
      </c>
      <c r="C16" s="322">
        <v>2004</v>
      </c>
      <c r="D16" s="323" t="s">
        <v>57</v>
      </c>
      <c r="E16" s="324">
        <f>'C margas'!P17</f>
        <v>1</v>
      </c>
      <c r="F16" s="324">
        <f>'C šķēršļi'!P17</f>
        <v>1</v>
      </c>
      <c r="G16" s="324">
        <f>'C Lentošana'!P17</f>
        <v>2</v>
      </c>
      <c r="H16" s="324">
        <f>'C mezgli'!K18</f>
        <v>3</v>
      </c>
      <c r="I16" s="324">
        <f t="shared" si="0"/>
        <v>7</v>
      </c>
      <c r="J16" s="324">
        <v>1</v>
      </c>
      <c r="K16" s="157"/>
    </row>
    <row r="17" spans="1:15" ht="15.75" customHeight="1" x14ac:dyDescent="0.2">
      <c r="A17" s="301">
        <v>6</v>
      </c>
      <c r="B17" s="303" t="s">
        <v>140</v>
      </c>
      <c r="C17" s="319">
        <v>2005</v>
      </c>
      <c r="D17" s="317" t="s">
        <v>57</v>
      </c>
      <c r="E17" s="173">
        <f>'C margas'!P18</f>
        <v>7</v>
      </c>
      <c r="F17" s="173">
        <f>'C šķēršļi'!P18</f>
        <v>7</v>
      </c>
      <c r="G17" s="173">
        <f>'C Lentošana'!P18</f>
        <v>8</v>
      </c>
      <c r="H17" s="173">
        <f>'C mezgli'!K19</f>
        <v>6</v>
      </c>
      <c r="I17" s="173">
        <f t="shared" si="0"/>
        <v>28</v>
      </c>
      <c r="J17" s="173">
        <v>8</v>
      </c>
    </row>
    <row r="18" spans="1:15" s="179" customFormat="1" ht="15.75" customHeight="1" x14ac:dyDescent="0.2">
      <c r="A18" s="301">
        <v>7</v>
      </c>
      <c r="B18" s="302" t="s">
        <v>173</v>
      </c>
      <c r="C18" s="326">
        <v>2005</v>
      </c>
      <c r="D18" s="317" t="s">
        <v>56</v>
      </c>
      <c r="E18" s="173">
        <f>'C margas'!P19</f>
        <v>9</v>
      </c>
      <c r="F18" s="173">
        <f>'C šķēršļi'!P19</f>
        <v>9</v>
      </c>
      <c r="G18" s="173">
        <f>'C Lentošana'!P19</f>
        <v>9</v>
      </c>
      <c r="H18" s="173">
        <f>'C mezgli'!K20</f>
        <v>7</v>
      </c>
      <c r="I18" s="173">
        <f t="shared" si="0"/>
        <v>34</v>
      </c>
      <c r="J18" s="173">
        <v>9</v>
      </c>
      <c r="K18" s="157"/>
    </row>
    <row r="19" spans="1:15" s="179" customFormat="1" ht="15.75" customHeight="1" x14ac:dyDescent="0.2">
      <c r="A19" s="301">
        <v>8</v>
      </c>
      <c r="B19" s="151" t="s">
        <v>181</v>
      </c>
      <c r="C19" s="318">
        <v>2004</v>
      </c>
      <c r="D19" s="317" t="s">
        <v>56</v>
      </c>
      <c r="E19" s="173">
        <f>'C margas'!P20</f>
        <v>5</v>
      </c>
      <c r="F19" s="173">
        <f>'C šķēršļi'!P20</f>
        <v>4</v>
      </c>
      <c r="G19" s="173">
        <f>'C Lentošana'!P20</f>
        <v>5</v>
      </c>
      <c r="H19" s="173">
        <f>'C mezgli'!K21</f>
        <v>9</v>
      </c>
      <c r="I19" s="173">
        <f t="shared" si="0"/>
        <v>23</v>
      </c>
      <c r="J19" s="173">
        <v>6</v>
      </c>
      <c r="K19" s="157"/>
    </row>
    <row r="20" spans="1:15" ht="15.75" customHeight="1" x14ac:dyDescent="0.2">
      <c r="A20" s="172">
        <v>9</v>
      </c>
      <c r="B20" s="151" t="s">
        <v>183</v>
      </c>
      <c r="C20" s="151">
        <v>2005</v>
      </c>
      <c r="D20" s="151" t="s">
        <v>56</v>
      </c>
      <c r="E20" s="173">
        <f>'C margas'!P21</f>
        <v>8</v>
      </c>
      <c r="F20" s="173">
        <f>'C šķēršļi'!P21</f>
        <v>5</v>
      </c>
      <c r="G20" s="173">
        <f>'C Lentošana'!P21</f>
        <v>6</v>
      </c>
      <c r="H20" s="173">
        <f>'C mezgli'!K22</f>
        <v>4</v>
      </c>
      <c r="I20" s="173">
        <f t="shared" si="0"/>
        <v>23</v>
      </c>
      <c r="J20" s="173">
        <v>6</v>
      </c>
    </row>
    <row r="21" spans="1:15" ht="16" hidden="1" x14ac:dyDescent="0.2">
      <c r="A21" s="172">
        <v>9</v>
      </c>
      <c r="B21" s="151"/>
      <c r="C21" s="151"/>
      <c r="D21" s="151"/>
      <c r="F21" s="176"/>
      <c r="G21" s="176"/>
      <c r="H21" s="176"/>
      <c r="I21" s="176"/>
      <c r="J21" s="176"/>
    </row>
    <row r="22" spans="1:15" ht="16" hidden="1" x14ac:dyDescent="0.2">
      <c r="A22" s="172">
        <v>10</v>
      </c>
      <c r="B22" s="151"/>
      <c r="C22" s="151"/>
      <c r="D22" s="151"/>
      <c r="E22" s="176"/>
      <c r="G22" s="176"/>
      <c r="H22" s="176"/>
      <c r="I22" s="176"/>
      <c r="J22" s="176"/>
    </row>
    <row r="23" spans="1:15" ht="16" hidden="1" x14ac:dyDescent="0.2">
      <c r="A23" s="172">
        <v>11</v>
      </c>
      <c r="B23" s="151"/>
      <c r="C23" s="151"/>
      <c r="D23" s="151"/>
      <c r="E23" s="176"/>
      <c r="G23" s="176"/>
      <c r="H23" s="176"/>
      <c r="I23" s="176"/>
      <c r="J23" s="176"/>
    </row>
    <row r="24" spans="1:15" ht="16" hidden="1" x14ac:dyDescent="0.2">
      <c r="A24" s="172">
        <v>12</v>
      </c>
      <c r="B24" s="151"/>
      <c r="C24" s="151"/>
      <c r="D24" s="151"/>
      <c r="E24" s="176"/>
      <c r="F24" s="176"/>
      <c r="G24" s="176"/>
      <c r="H24" s="176"/>
      <c r="I24" s="176"/>
      <c r="J24" s="176"/>
    </row>
    <row r="25" spans="1:15" ht="16" hidden="1" x14ac:dyDescent="0.2">
      <c r="A25" s="172">
        <v>13</v>
      </c>
      <c r="B25" s="151"/>
      <c r="C25" s="151"/>
      <c r="D25" s="151"/>
      <c r="E25" s="176"/>
      <c r="F25" s="176"/>
      <c r="G25" s="176"/>
      <c r="H25" s="176"/>
      <c r="I25" s="176"/>
      <c r="J25" s="176"/>
    </row>
    <row r="26" spans="1:15" ht="16" hidden="1" x14ac:dyDescent="0.2">
      <c r="A26" s="172">
        <v>14</v>
      </c>
      <c r="B26" s="163"/>
      <c r="C26" s="163"/>
      <c r="D26" s="163"/>
      <c r="E26" s="176"/>
      <c r="F26" s="176"/>
      <c r="G26" s="176"/>
      <c r="H26" s="176"/>
      <c r="I26" s="176"/>
      <c r="J26" s="176"/>
    </row>
    <row r="27" spans="1:15" ht="16" hidden="1" x14ac:dyDescent="0.2">
      <c r="A27" s="172">
        <v>15</v>
      </c>
      <c r="B27" s="163"/>
      <c r="C27" s="163"/>
      <c r="D27" s="163"/>
      <c r="E27" s="176"/>
      <c r="F27" s="176"/>
      <c r="G27" s="176"/>
      <c r="H27" s="176"/>
      <c r="I27" s="176"/>
      <c r="J27" s="176"/>
    </row>
    <row r="28" spans="1:15" ht="16" hidden="1" x14ac:dyDescent="0.2">
      <c r="A28" s="172">
        <v>16</v>
      </c>
      <c r="B28" s="163"/>
      <c r="C28" s="163"/>
      <c r="D28" s="163"/>
      <c r="E28" s="176"/>
      <c r="F28" s="176"/>
      <c r="G28" s="176"/>
      <c r="H28" s="176"/>
      <c r="I28" s="176"/>
      <c r="J28" s="176"/>
    </row>
    <row r="30" spans="1:15" s="187" customFormat="1" ht="19" x14ac:dyDescent="0.25">
      <c r="A30" s="361" t="str">
        <f>A1</f>
        <v>Rīgas atklātās sacensības sporta tūrisma un alpīnisma tehnikā  2018. gada 15. aprīlī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</row>
    <row r="31" spans="1:15" ht="19" x14ac:dyDescent="0.25">
      <c r="A31" s="158" t="s">
        <v>28</v>
      </c>
      <c r="D31" s="186" t="s">
        <v>36</v>
      </c>
    </row>
    <row r="32" spans="1:15" ht="12.75" customHeight="1" x14ac:dyDescent="0.2">
      <c r="A32" s="362" t="s">
        <v>2</v>
      </c>
      <c r="B32" s="364" t="s">
        <v>3</v>
      </c>
      <c r="C32" s="365" t="s">
        <v>158</v>
      </c>
      <c r="D32" s="364" t="s">
        <v>0</v>
      </c>
      <c r="E32" s="366" t="s">
        <v>38</v>
      </c>
      <c r="F32" s="366" t="s">
        <v>51</v>
      </c>
      <c r="G32" s="366" t="s">
        <v>22</v>
      </c>
      <c r="H32" s="366" t="s">
        <v>5</v>
      </c>
      <c r="I32" s="366" t="s">
        <v>6</v>
      </c>
      <c r="J32" s="366" t="s">
        <v>1</v>
      </c>
    </row>
    <row r="33" spans="1:15" ht="15.75" customHeight="1" x14ac:dyDescent="0.2">
      <c r="A33" s="362"/>
      <c r="B33" s="364"/>
      <c r="C33" s="368"/>
      <c r="D33" s="364"/>
      <c r="E33" s="366"/>
      <c r="F33" s="366"/>
      <c r="G33" s="366"/>
      <c r="H33" s="366"/>
      <c r="I33" s="366"/>
      <c r="J33" s="366"/>
    </row>
    <row r="34" spans="1:15" ht="15.75" customHeight="1" x14ac:dyDescent="0.2">
      <c r="A34" s="362"/>
      <c r="B34" s="364"/>
      <c r="C34" s="368"/>
      <c r="D34" s="364"/>
      <c r="E34" s="366"/>
      <c r="F34" s="366"/>
      <c r="G34" s="366"/>
      <c r="H34" s="366"/>
      <c r="I34" s="366"/>
      <c r="J34" s="366"/>
    </row>
    <row r="35" spans="1:15" ht="15.75" customHeight="1" x14ac:dyDescent="0.2">
      <c r="A35" s="362"/>
      <c r="B35" s="364"/>
      <c r="C35" s="368"/>
      <c r="D35" s="364"/>
      <c r="E35" s="366"/>
      <c r="F35" s="366"/>
      <c r="G35" s="366"/>
      <c r="H35" s="366"/>
      <c r="I35" s="366"/>
      <c r="J35" s="366"/>
      <c r="O35" s="157" t="s">
        <v>72</v>
      </c>
    </row>
    <row r="36" spans="1:15" ht="15.75" customHeight="1" x14ac:dyDescent="0.2">
      <c r="A36" s="362"/>
      <c r="B36" s="364"/>
      <c r="C36" s="368"/>
      <c r="D36" s="364"/>
      <c r="E36" s="366"/>
      <c r="F36" s="366"/>
      <c r="G36" s="366"/>
      <c r="H36" s="366"/>
      <c r="I36" s="366"/>
      <c r="J36" s="366"/>
    </row>
    <row r="37" spans="1:15" ht="15.75" customHeight="1" x14ac:dyDescent="0.2">
      <c r="A37" s="362"/>
      <c r="B37" s="364"/>
      <c r="C37" s="368"/>
      <c r="D37" s="364"/>
      <c r="E37" s="366"/>
      <c r="F37" s="366"/>
      <c r="G37" s="366"/>
      <c r="H37" s="366"/>
      <c r="I37" s="366"/>
      <c r="J37" s="366"/>
    </row>
    <row r="38" spans="1:15" ht="15.75" customHeight="1" x14ac:dyDescent="0.2">
      <c r="A38" s="362"/>
      <c r="B38" s="364"/>
      <c r="C38" s="368"/>
      <c r="D38" s="364"/>
      <c r="E38" s="366"/>
      <c r="F38" s="366"/>
      <c r="G38" s="366"/>
      <c r="H38" s="366"/>
      <c r="I38" s="366"/>
      <c r="J38" s="366"/>
    </row>
    <row r="39" spans="1:15" ht="15.75" customHeight="1" x14ac:dyDescent="0.2">
      <c r="A39" s="363"/>
      <c r="B39" s="365"/>
      <c r="C39" s="368"/>
      <c r="D39" s="365"/>
      <c r="E39" s="367"/>
      <c r="F39" s="367"/>
      <c r="G39" s="367"/>
      <c r="H39" s="367"/>
      <c r="I39" s="367"/>
      <c r="J39" s="367"/>
    </row>
    <row r="40" spans="1:15" ht="16" x14ac:dyDescent="0.2">
      <c r="A40" s="172"/>
      <c r="B40" s="173"/>
      <c r="C40" s="173"/>
      <c r="D40" s="173"/>
      <c r="E40" s="174"/>
      <c r="F40" s="174"/>
      <c r="G40" s="174"/>
      <c r="H40" s="174"/>
      <c r="I40" s="174"/>
      <c r="J40" s="174"/>
    </row>
    <row r="41" spans="1:15" ht="18" thickBot="1" x14ac:dyDescent="0.25">
      <c r="A41" s="330">
        <v>1</v>
      </c>
      <c r="B41" s="331" t="s">
        <v>59</v>
      </c>
      <c r="C41" s="331">
        <v>2005</v>
      </c>
      <c r="D41" s="332" t="s">
        <v>56</v>
      </c>
      <c r="E41" s="333">
        <f>'C margas'!P45</f>
        <v>5</v>
      </c>
      <c r="F41" s="333">
        <f>'C Lentošana'!P45</f>
        <v>4</v>
      </c>
      <c r="G41" s="333">
        <f>'C šķēršļi'!P45</f>
        <v>2</v>
      </c>
      <c r="H41" s="333">
        <f>'C mezgli'!K44</f>
        <v>3</v>
      </c>
      <c r="I41" s="333">
        <f>SUM(E41:H41)</f>
        <v>14</v>
      </c>
      <c r="J41" s="334">
        <v>3</v>
      </c>
    </row>
    <row r="42" spans="1:15" s="179" customFormat="1" ht="18" thickBot="1" x14ac:dyDescent="0.25">
      <c r="A42" s="172">
        <v>2</v>
      </c>
      <c r="B42" s="295" t="s">
        <v>129</v>
      </c>
      <c r="C42" s="295">
        <v>2004</v>
      </c>
      <c r="D42" s="151" t="s">
        <v>56</v>
      </c>
      <c r="E42" s="188" t="str">
        <f>'C margas'!P46</f>
        <v>x</v>
      </c>
      <c r="F42" s="188" t="str">
        <f>'C Lentošana'!P46</f>
        <v>x</v>
      </c>
      <c r="G42" s="188" t="str">
        <f>'C šķēršļi'!P46</f>
        <v>x</v>
      </c>
      <c r="H42" s="188" t="str">
        <f>'C mezgli'!K45</f>
        <v>x</v>
      </c>
      <c r="I42" s="188" t="s">
        <v>48</v>
      </c>
      <c r="J42" s="176"/>
      <c r="K42" s="157"/>
    </row>
    <row r="43" spans="1:15" ht="18" thickBot="1" x14ac:dyDescent="0.25">
      <c r="A43" s="172">
        <v>3</v>
      </c>
      <c r="B43" s="295" t="s">
        <v>64</v>
      </c>
      <c r="C43" s="295">
        <v>2004</v>
      </c>
      <c r="D43" s="151" t="s">
        <v>56</v>
      </c>
      <c r="E43" s="188">
        <f>'C margas'!P47</f>
        <v>6</v>
      </c>
      <c r="F43" s="188">
        <f>'C Lentošana'!P47</f>
        <v>3</v>
      </c>
      <c r="G43" s="188">
        <f>'C šķēršļi'!P47</f>
        <v>4</v>
      </c>
      <c r="H43" s="188">
        <f>'C mezgli'!K46</f>
        <v>5</v>
      </c>
      <c r="I43" s="188">
        <f>SUM(E43:H43)</f>
        <v>18</v>
      </c>
      <c r="J43" s="176">
        <v>5</v>
      </c>
    </row>
    <row r="44" spans="1:15" s="179" customFormat="1" ht="18" thickBot="1" x14ac:dyDescent="0.25">
      <c r="A44" s="220">
        <v>4</v>
      </c>
      <c r="B44" s="331" t="s">
        <v>134</v>
      </c>
      <c r="C44" s="331">
        <v>2005</v>
      </c>
      <c r="D44" s="216" t="s">
        <v>56</v>
      </c>
      <c r="E44" s="335">
        <f>'C margas'!P48</f>
        <v>2</v>
      </c>
      <c r="F44" s="335">
        <f>'C Lentošana'!P48</f>
        <v>2</v>
      </c>
      <c r="G44" s="335">
        <f>'C šķēršļi'!P48</f>
        <v>3</v>
      </c>
      <c r="H44" s="335">
        <f>'C mezgli'!K47</f>
        <v>4</v>
      </c>
      <c r="I44" s="335">
        <f>SUM(E44:H44)</f>
        <v>11</v>
      </c>
      <c r="J44" s="218">
        <v>2</v>
      </c>
      <c r="K44" s="157"/>
    </row>
    <row r="45" spans="1:15" ht="35" thickBot="1" x14ac:dyDescent="0.25">
      <c r="A45" s="172">
        <v>5</v>
      </c>
      <c r="B45" s="295" t="s">
        <v>137</v>
      </c>
      <c r="C45" s="295">
        <v>2005</v>
      </c>
      <c r="D45" s="151" t="s">
        <v>57</v>
      </c>
      <c r="E45" s="188">
        <f>'C margas'!P49</f>
        <v>3</v>
      </c>
      <c r="F45" s="188">
        <f>'C Lentošana'!P49</f>
        <v>6</v>
      </c>
      <c r="G45" s="188">
        <f>'C šķēršļi'!P49</f>
        <v>5</v>
      </c>
      <c r="H45" s="188">
        <f>'C mezgli'!K48</f>
        <v>6</v>
      </c>
      <c r="I45" s="188">
        <f>SUM(E45:H45)</f>
        <v>20</v>
      </c>
      <c r="J45" s="176">
        <v>6</v>
      </c>
    </row>
    <row r="46" spans="1:15" ht="18" thickBot="1" x14ac:dyDescent="0.25">
      <c r="A46" s="172">
        <v>6</v>
      </c>
      <c r="B46" s="295" t="s">
        <v>139</v>
      </c>
      <c r="C46" s="295">
        <v>2005</v>
      </c>
      <c r="D46" s="151" t="s">
        <v>57</v>
      </c>
      <c r="E46" s="188" t="str">
        <f>'C margas'!P50</f>
        <v>x</v>
      </c>
      <c r="F46" s="188" t="str">
        <f>'C Lentošana'!P50</f>
        <v>x</v>
      </c>
      <c r="G46" s="188" t="str">
        <f>'C šķēršļi'!P50</f>
        <v>x</v>
      </c>
      <c r="H46" s="188" t="str">
        <f>'C mezgli'!K49</f>
        <v>x</v>
      </c>
      <c r="I46" s="188" t="s">
        <v>48</v>
      </c>
      <c r="J46" s="176"/>
    </row>
    <row r="47" spans="1:15" s="179" customFormat="1" ht="18" thickBot="1" x14ac:dyDescent="0.25">
      <c r="A47" s="220">
        <v>7</v>
      </c>
      <c r="B47" s="331" t="s">
        <v>141</v>
      </c>
      <c r="C47" s="331">
        <v>2005</v>
      </c>
      <c r="D47" s="216" t="s">
        <v>57</v>
      </c>
      <c r="E47" s="335">
        <f>'C margas'!P51</f>
        <v>1</v>
      </c>
      <c r="F47" s="335">
        <f>'C Lentošana'!P51</f>
        <v>1</v>
      </c>
      <c r="G47" s="335">
        <f>'C šķēršļi'!P51</f>
        <v>1</v>
      </c>
      <c r="H47" s="335">
        <f>'C mezgli'!K50</f>
        <v>1</v>
      </c>
      <c r="I47" s="335">
        <f>SUM(E47:H47)</f>
        <v>4</v>
      </c>
      <c r="J47" s="218">
        <v>1</v>
      </c>
      <c r="K47" s="157"/>
    </row>
    <row r="48" spans="1:15" ht="16" x14ac:dyDescent="0.2">
      <c r="A48" s="172">
        <v>8</v>
      </c>
      <c r="B48" s="151" t="s">
        <v>174</v>
      </c>
      <c r="C48" s="151">
        <v>2005</v>
      </c>
      <c r="D48" s="151" t="s">
        <v>56</v>
      </c>
      <c r="E48" s="188">
        <f>'C margas'!P52</f>
        <v>4</v>
      </c>
      <c r="F48" s="188">
        <f>'C Lentošana'!P52</f>
        <v>5</v>
      </c>
      <c r="G48" s="188">
        <f>'C šķēršļi'!P52</f>
        <v>6</v>
      </c>
      <c r="H48" s="188">
        <f>'C mezgli'!K51</f>
        <v>1</v>
      </c>
      <c r="I48" s="188">
        <f>SUM(E48:H48)</f>
        <v>16</v>
      </c>
      <c r="J48" s="176">
        <v>4</v>
      </c>
    </row>
    <row r="49" spans="1:10" ht="16" x14ac:dyDescent="0.2">
      <c r="A49" s="172">
        <v>9</v>
      </c>
      <c r="B49" s="151"/>
      <c r="C49" s="151"/>
      <c r="D49" s="151"/>
      <c r="E49" s="188"/>
      <c r="F49" s="188"/>
      <c r="G49" s="188"/>
      <c r="H49" s="188"/>
      <c r="I49" s="188"/>
      <c r="J49" s="176"/>
    </row>
    <row r="50" spans="1:10" ht="16" x14ac:dyDescent="0.2">
      <c r="A50" s="172">
        <v>10</v>
      </c>
      <c r="B50" s="151"/>
      <c r="C50" s="151"/>
      <c r="D50" s="151"/>
      <c r="E50" s="188"/>
      <c r="F50" s="188"/>
      <c r="G50" s="188"/>
      <c r="H50" s="188"/>
      <c r="I50" s="188"/>
      <c r="J50" s="176"/>
    </row>
    <row r="51" spans="1:10" ht="16" x14ac:dyDescent="0.2">
      <c r="A51" s="172">
        <v>11</v>
      </c>
      <c r="B51" s="151"/>
      <c r="C51" s="151"/>
      <c r="D51" s="151"/>
      <c r="E51" s="188"/>
      <c r="F51" s="188"/>
      <c r="G51" s="188"/>
      <c r="H51" s="188"/>
      <c r="I51" s="188"/>
      <c r="J51" s="176"/>
    </row>
    <row r="52" spans="1:10" ht="19.5" customHeight="1" x14ac:dyDescent="0.2">
      <c r="A52" s="172">
        <v>12</v>
      </c>
      <c r="B52" s="151"/>
      <c r="C52" s="151"/>
      <c r="D52" s="151"/>
      <c r="E52" s="188"/>
      <c r="F52" s="188"/>
      <c r="G52" s="188"/>
      <c r="H52" s="188"/>
      <c r="I52" s="188"/>
      <c r="J52" s="176"/>
    </row>
    <row r="53" spans="1:10" ht="22.5" customHeight="1" x14ac:dyDescent="0.2">
      <c r="A53" s="172">
        <v>13</v>
      </c>
      <c r="B53" s="175"/>
      <c r="C53" s="175"/>
      <c r="D53" s="151"/>
      <c r="E53" s="188"/>
      <c r="F53" s="188"/>
      <c r="G53" s="188"/>
      <c r="H53" s="188"/>
      <c r="I53" s="188"/>
      <c r="J53" s="176"/>
    </row>
    <row r="54" spans="1:10" ht="34.5" customHeight="1" x14ac:dyDescent="0.2">
      <c r="A54" s="172">
        <v>14</v>
      </c>
      <c r="B54" s="189"/>
      <c r="C54" s="189"/>
      <c r="D54" s="151"/>
      <c r="E54" s="188"/>
      <c r="F54" s="188"/>
      <c r="G54" s="188"/>
      <c r="H54" s="188"/>
      <c r="I54" s="188"/>
      <c r="J54" s="176"/>
    </row>
  </sheetData>
  <sheetProtection selectLockedCells="1" selectUnlockedCells="1"/>
  <autoFilter ref="A40:J40">
    <sortState ref="A41:J54">
      <sortCondition ref="A40"/>
    </sortState>
  </autoFilter>
  <mergeCells count="22">
    <mergeCell ref="A1:O1"/>
    <mergeCell ref="A3:A10"/>
    <mergeCell ref="B3:B10"/>
    <mergeCell ref="D3:D10"/>
    <mergeCell ref="E3:E10"/>
    <mergeCell ref="F3:F10"/>
    <mergeCell ref="G3:G10"/>
    <mergeCell ref="H3:H10"/>
    <mergeCell ref="I3:I10"/>
    <mergeCell ref="J3:J10"/>
    <mergeCell ref="C3:C10"/>
    <mergeCell ref="A30:O30"/>
    <mergeCell ref="A32:A39"/>
    <mergeCell ref="B32:B39"/>
    <mergeCell ref="D32:D39"/>
    <mergeCell ref="E32:E39"/>
    <mergeCell ref="F32:F39"/>
    <mergeCell ref="G32:G39"/>
    <mergeCell ref="H32:H39"/>
    <mergeCell ref="I32:I39"/>
    <mergeCell ref="J32:J39"/>
    <mergeCell ref="C32:C39"/>
  </mergeCells>
  <phoneticPr fontId="5" type="noConversion"/>
  <pageMargins left="1" right="1" top="1" bottom="1" header="0.5" footer="0.5"/>
  <pageSetup paperSize="9" scale="66" firstPageNumber="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58"/>
  <sheetViews>
    <sheetView view="pageBreakPreview" topLeftCell="A19" zoomScale="80" zoomScaleSheetLayoutView="80" workbookViewId="0">
      <selection activeCell="P51" sqref="P51"/>
    </sheetView>
  </sheetViews>
  <sheetFormatPr baseColWidth="10" defaultColWidth="8.83203125" defaultRowHeight="15" x14ac:dyDescent="0.2"/>
  <cols>
    <col min="1" max="1" width="4.83203125" customWidth="1"/>
    <col min="2" max="2" width="24.1640625" customWidth="1"/>
    <col min="3" max="3" width="19.33203125" customWidth="1"/>
    <col min="4" max="4" width="5.5" customWidth="1"/>
    <col min="5" max="5" width="7" customWidth="1"/>
    <col min="6" max="6" width="5.6640625" customWidth="1"/>
    <col min="7" max="7" width="7.33203125" customWidth="1"/>
    <col min="8" max="8" width="7.1640625" customWidth="1"/>
    <col min="9" max="9" width="6.83203125" customWidth="1"/>
    <col min="10" max="10" width="5.5" customWidth="1"/>
    <col min="11" max="11" width="5.1640625" customWidth="1"/>
    <col min="12" max="12" width="10.6640625" customWidth="1"/>
    <col min="14" max="14" width="0" hidden="1" customWidth="1"/>
  </cols>
  <sheetData>
    <row r="1" spans="1:17" ht="16" x14ac:dyDescent="0.2">
      <c r="A1" s="369" t="str">
        <f>'D Kopā'!A1:Q1</f>
        <v>Rīgas atklātās sacensības sporta tūrisma un alpīnisma tehnikā  2018.gada 15. aprīlī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90"/>
    </row>
    <row r="2" spans="1:17" ht="14.25" customHeight="1" x14ac:dyDescent="0.25">
      <c r="A2" s="3"/>
      <c r="B2" s="359" t="s">
        <v>23</v>
      </c>
      <c r="C2" s="359"/>
      <c r="M2" s="6"/>
      <c r="N2" s="7"/>
      <c r="O2" s="7"/>
      <c r="P2" s="7"/>
    </row>
    <row r="3" spans="1:17" ht="15.75" customHeight="1" x14ac:dyDescent="0.25">
      <c r="A3" s="3"/>
      <c r="B3" s="3" t="s">
        <v>26</v>
      </c>
      <c r="C3" s="3"/>
      <c r="M3" s="6"/>
      <c r="N3" s="7"/>
      <c r="O3" s="7"/>
      <c r="P3" s="7"/>
    </row>
    <row r="4" spans="1:17" ht="15.75" customHeight="1" x14ac:dyDescent="0.2">
      <c r="A4" s="356"/>
      <c r="B4" s="357" t="s">
        <v>25</v>
      </c>
      <c r="C4" s="357" t="s">
        <v>0</v>
      </c>
      <c r="D4" s="355" t="s">
        <v>8</v>
      </c>
      <c r="E4" s="355" t="s">
        <v>9</v>
      </c>
      <c r="F4" s="355" t="s">
        <v>10</v>
      </c>
      <c r="G4" s="355" t="s">
        <v>11</v>
      </c>
      <c r="H4" s="355" t="s">
        <v>12</v>
      </c>
      <c r="I4" s="355" t="s">
        <v>13</v>
      </c>
      <c r="J4" s="355" t="s">
        <v>14</v>
      </c>
      <c r="K4" s="355" t="s">
        <v>15</v>
      </c>
      <c r="L4" s="356" t="s">
        <v>16</v>
      </c>
      <c r="M4" s="377" t="s">
        <v>17</v>
      </c>
      <c r="N4" s="376" t="s">
        <v>49</v>
      </c>
      <c r="O4" s="376" t="s">
        <v>52</v>
      </c>
      <c r="P4" s="376" t="s">
        <v>1</v>
      </c>
    </row>
    <row r="5" spans="1:17" ht="15" customHeight="1" x14ac:dyDescent="0.2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6"/>
      <c r="M5" s="377"/>
      <c r="N5" s="376"/>
      <c r="O5" s="376"/>
      <c r="P5" s="376"/>
    </row>
    <row r="6" spans="1:17" ht="15" customHeight="1" x14ac:dyDescent="0.2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6"/>
      <c r="M6" s="377"/>
      <c r="N6" s="376"/>
      <c r="O6" s="376"/>
      <c r="P6" s="376"/>
    </row>
    <row r="7" spans="1:17" ht="15" customHeight="1" x14ac:dyDescent="0.2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6"/>
      <c r="M7" s="377"/>
      <c r="N7" s="376"/>
      <c r="O7" s="376"/>
      <c r="P7" s="376"/>
    </row>
    <row r="8" spans="1:17" ht="15" customHeight="1" x14ac:dyDescent="0.2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6"/>
      <c r="M8" s="377"/>
      <c r="N8" s="376"/>
      <c r="O8" s="376"/>
      <c r="P8" s="376"/>
    </row>
    <row r="9" spans="1:17" ht="15" customHeight="1" x14ac:dyDescent="0.2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6"/>
      <c r="M9" s="377"/>
      <c r="N9" s="376"/>
      <c r="O9" s="376"/>
      <c r="P9" s="376"/>
    </row>
    <row r="10" spans="1:17" ht="15" customHeight="1" x14ac:dyDescent="0.2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6"/>
      <c r="M10" s="377"/>
      <c r="N10" s="376"/>
      <c r="O10" s="376"/>
      <c r="P10" s="376"/>
    </row>
    <row r="11" spans="1:17" ht="15.75" customHeight="1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6"/>
      <c r="M11" s="377"/>
      <c r="N11" s="376"/>
      <c r="O11" s="376"/>
      <c r="P11" s="376"/>
    </row>
    <row r="12" spans="1:17" ht="17" thickBot="1" x14ac:dyDescent="0.25">
      <c r="A12" s="5"/>
      <c r="B12" s="67"/>
      <c r="C12" s="67"/>
      <c r="D12" s="67">
        <v>1</v>
      </c>
      <c r="E12" s="67">
        <v>2</v>
      </c>
      <c r="F12" s="67">
        <v>1</v>
      </c>
      <c r="G12" s="67">
        <v>1</v>
      </c>
      <c r="H12" s="67">
        <v>1</v>
      </c>
      <c r="I12" s="67">
        <v>1</v>
      </c>
      <c r="J12" s="67">
        <v>1</v>
      </c>
      <c r="K12" s="67">
        <v>6</v>
      </c>
      <c r="L12" s="85"/>
      <c r="M12" s="70"/>
      <c r="N12" s="69"/>
      <c r="O12" s="131"/>
      <c r="P12" s="69"/>
    </row>
    <row r="13" spans="1:17" ht="16" x14ac:dyDescent="0.2">
      <c r="A13" s="23">
        <v>1</v>
      </c>
      <c r="B13" s="134" t="str">
        <f>'C kopā'!B12</f>
        <v>Miks Roberts Gulbis</v>
      </c>
      <c r="C13" s="134" t="str">
        <f>'C kopā'!D12</f>
        <v>BJC Daugmale</v>
      </c>
      <c r="D13" s="310"/>
      <c r="E13" s="310"/>
      <c r="F13" s="310"/>
      <c r="G13" s="310"/>
      <c r="H13" s="310"/>
      <c r="I13" s="310"/>
      <c r="J13" s="310"/>
      <c r="K13" s="310"/>
      <c r="L13" s="92"/>
      <c r="M13" s="136">
        <v>2.3263888888888887E-3</v>
      </c>
      <c r="N13" s="309"/>
      <c r="O13" s="136">
        <f t="shared" ref="O13:O20" si="0">M13</f>
        <v>2.3263888888888887E-3</v>
      </c>
      <c r="P13" s="86">
        <v>3</v>
      </c>
      <c r="Q13" s="181">
        <v>3.4722222222222224E-4</v>
      </c>
    </row>
    <row r="14" spans="1:17" ht="21" customHeight="1" x14ac:dyDescent="0.2">
      <c r="A14" s="14">
        <f>'C kopā'!A13</f>
        <v>2</v>
      </c>
      <c r="B14" s="134" t="str">
        <f>'C kopā'!B13</f>
        <v>Tomass Dilāns</v>
      </c>
      <c r="C14" s="134" t="str">
        <f>'C kopā'!D13</f>
        <v>BJC Daugmale</v>
      </c>
      <c r="D14" s="81"/>
      <c r="E14" s="81"/>
      <c r="F14" s="81"/>
      <c r="G14" s="81"/>
      <c r="H14" s="81"/>
      <c r="I14" s="81"/>
      <c r="J14" s="81"/>
      <c r="K14" s="81"/>
      <c r="L14" s="79"/>
      <c r="M14" s="136">
        <v>2.4305555555555556E-3</v>
      </c>
      <c r="N14" s="78"/>
      <c r="O14" s="136">
        <f t="shared" si="0"/>
        <v>2.4305555555555556E-3</v>
      </c>
      <c r="P14" s="86">
        <v>4</v>
      </c>
    </row>
    <row r="15" spans="1:17" ht="18" customHeight="1" x14ac:dyDescent="0.2">
      <c r="A15" s="14">
        <f>'C kopā'!A14</f>
        <v>3</v>
      </c>
      <c r="B15" s="134" t="str">
        <f>'C kopā'!B14</f>
        <v>Rolands Jankovskis</v>
      </c>
      <c r="C15" s="134" t="str">
        <f>'C kopā'!D14</f>
        <v>Rīgas Lietuviešu vsk</v>
      </c>
      <c r="D15" s="81"/>
      <c r="E15" s="81"/>
      <c r="F15" s="81"/>
      <c r="G15" s="81"/>
      <c r="H15" s="81"/>
      <c r="I15" s="81"/>
      <c r="J15" s="81"/>
      <c r="K15" s="81"/>
      <c r="L15" s="79"/>
      <c r="M15" s="78">
        <v>3.3912037037037036E-3</v>
      </c>
      <c r="N15" s="136"/>
      <c r="O15" s="136">
        <f t="shared" si="0"/>
        <v>3.3912037037037036E-3</v>
      </c>
      <c r="P15" s="86">
        <v>6</v>
      </c>
    </row>
    <row r="16" spans="1:17" ht="17.25" customHeight="1" x14ac:dyDescent="0.2">
      <c r="A16" s="14">
        <f>'C kopā'!A15</f>
        <v>4</v>
      </c>
      <c r="B16" s="134" t="str">
        <f>'C kopā'!B15</f>
        <v>Vitālijs Balkovs</v>
      </c>
      <c r="C16" s="134" t="str">
        <f>'C kopā'!D15</f>
        <v>RSP</v>
      </c>
      <c r="D16" s="87"/>
      <c r="E16" s="87"/>
      <c r="F16" s="87"/>
      <c r="G16" s="87"/>
      <c r="H16" s="81"/>
      <c r="I16" s="81"/>
      <c r="J16" s="81"/>
      <c r="K16" s="81"/>
      <c r="L16" s="79"/>
      <c r="M16" s="136">
        <v>1.9791666666666668E-3</v>
      </c>
      <c r="N16" s="78"/>
      <c r="O16" s="136">
        <f t="shared" si="0"/>
        <v>1.9791666666666668E-3</v>
      </c>
      <c r="P16" s="86">
        <v>2</v>
      </c>
    </row>
    <row r="17" spans="1:16" ht="18.75" customHeight="1" x14ac:dyDescent="0.2">
      <c r="A17" s="14">
        <f>'C kopā'!A16</f>
        <v>5</v>
      </c>
      <c r="B17" s="134" t="str">
        <f>'C kopā'!B16</f>
        <v>Roberts Batars</v>
      </c>
      <c r="C17" s="134" t="str">
        <f>'C kopā'!D16</f>
        <v>RSP</v>
      </c>
      <c r="D17" s="81"/>
      <c r="E17" s="81"/>
      <c r="F17" s="81"/>
      <c r="G17" s="81"/>
      <c r="H17" s="81"/>
      <c r="I17" s="81"/>
      <c r="J17" s="81"/>
      <c r="K17" s="81"/>
      <c r="L17" s="79"/>
      <c r="M17" s="136">
        <v>1.5972222222222221E-3</v>
      </c>
      <c r="N17" s="78"/>
      <c r="O17" s="136">
        <f t="shared" si="0"/>
        <v>1.5972222222222221E-3</v>
      </c>
      <c r="P17" s="86">
        <v>1</v>
      </c>
    </row>
    <row r="18" spans="1:16" ht="16" x14ac:dyDescent="0.2">
      <c r="A18" s="14">
        <f>'C kopā'!A17</f>
        <v>6</v>
      </c>
      <c r="B18" s="134" t="str">
        <f>'C kopā'!B17</f>
        <v>Viesturs Upenieks</v>
      </c>
      <c r="C18" s="134" t="str">
        <f>'C kopā'!D17</f>
        <v>RSP</v>
      </c>
      <c r="D18" s="81"/>
      <c r="E18" s="81"/>
      <c r="F18" s="81"/>
      <c r="G18" s="81"/>
      <c r="H18" s="81"/>
      <c r="I18" s="81"/>
      <c r="J18" s="81"/>
      <c r="K18" s="81"/>
      <c r="L18" s="79"/>
      <c r="M18" s="136">
        <v>3.6689814814814814E-3</v>
      </c>
      <c r="N18" s="78"/>
      <c r="O18" s="136">
        <f t="shared" si="0"/>
        <v>3.6689814814814814E-3</v>
      </c>
      <c r="P18" s="86">
        <v>7</v>
      </c>
    </row>
    <row r="19" spans="1:16" ht="16" x14ac:dyDescent="0.2">
      <c r="A19" s="14">
        <f>'C kopā'!A18</f>
        <v>7</v>
      </c>
      <c r="B19" s="134" t="str">
        <f>'C kopā'!B18</f>
        <v>Normunds Sveikācs</v>
      </c>
      <c r="C19" s="134" t="str">
        <f>'C kopā'!D18</f>
        <v>BJC Daugmale</v>
      </c>
      <c r="D19" s="81"/>
      <c r="E19" s="81"/>
      <c r="F19" s="81"/>
      <c r="G19" s="81"/>
      <c r="H19" s="81"/>
      <c r="I19" s="81"/>
      <c r="J19" s="81"/>
      <c r="K19" s="81"/>
      <c r="L19" s="79"/>
      <c r="M19" s="136">
        <v>6.8171296296296287E-3</v>
      </c>
      <c r="N19" s="78"/>
      <c r="O19" s="136">
        <f t="shared" si="0"/>
        <v>6.8171296296296287E-3</v>
      </c>
      <c r="P19" s="86">
        <v>9</v>
      </c>
    </row>
    <row r="20" spans="1:16" ht="16" x14ac:dyDescent="0.2">
      <c r="A20" s="14">
        <f>'C kopā'!A19</f>
        <v>8</v>
      </c>
      <c r="B20" s="134" t="str">
        <f>'C kopā'!B19</f>
        <v>Aleksandrs Zvanītājs</v>
      </c>
      <c r="C20" s="134" t="str">
        <f>'C kopā'!D19</f>
        <v>BJC Daugmale</v>
      </c>
      <c r="D20" s="81"/>
      <c r="E20" s="81"/>
      <c r="F20" s="81"/>
      <c r="G20" s="81"/>
      <c r="H20" s="81"/>
      <c r="I20" s="81"/>
      <c r="J20" s="81"/>
      <c r="K20" s="81"/>
      <c r="L20" s="79"/>
      <c r="M20" s="136">
        <v>2.9976851851851848E-3</v>
      </c>
      <c r="N20" s="78"/>
      <c r="O20" s="136">
        <f t="shared" si="0"/>
        <v>2.9976851851851848E-3</v>
      </c>
      <c r="P20" s="86">
        <v>5</v>
      </c>
    </row>
    <row r="21" spans="1:16" ht="20.25" customHeight="1" x14ac:dyDescent="0.2">
      <c r="A21" s="14">
        <f>'C kopā'!A20</f>
        <v>9</v>
      </c>
      <c r="B21" s="134" t="str">
        <f>'C kopā'!B20</f>
        <v>Pauls Pāvels Zvanītājs</v>
      </c>
      <c r="C21" s="134" t="str">
        <f>'C kopā'!D20</f>
        <v>BJC Daugmale</v>
      </c>
      <c r="D21" s="81"/>
      <c r="E21" s="81"/>
      <c r="F21" s="81"/>
      <c r="G21" s="81"/>
      <c r="H21" s="81"/>
      <c r="I21" s="81"/>
      <c r="J21" s="81"/>
      <c r="K21" s="81">
        <v>1</v>
      </c>
      <c r="L21" s="79">
        <v>6</v>
      </c>
      <c r="M21" s="78">
        <v>3.3101851851851851E-3</v>
      </c>
      <c r="N21" s="78"/>
      <c r="O21" s="136">
        <f>M21+L21*$Q$13</f>
        <v>5.393518518518518E-3</v>
      </c>
      <c r="P21" s="86">
        <v>8</v>
      </c>
    </row>
    <row r="22" spans="1:16" ht="16" hidden="1" x14ac:dyDescent="0.2">
      <c r="A22" s="14">
        <f>'C kopā'!A21</f>
        <v>9</v>
      </c>
      <c r="B22" s="134">
        <f>'C kopā'!B21</f>
        <v>0</v>
      </c>
      <c r="C22" s="134">
        <f>'C kopā'!D21</f>
        <v>0</v>
      </c>
      <c r="D22" s="81"/>
      <c r="E22" s="81"/>
      <c r="F22" s="81"/>
      <c r="G22" s="81"/>
      <c r="H22" s="81"/>
      <c r="I22" s="81"/>
      <c r="J22" s="81"/>
      <c r="K22" s="81"/>
      <c r="L22" s="79"/>
      <c r="M22" s="78"/>
      <c r="N22" s="78"/>
      <c r="O22" s="136"/>
      <c r="P22" s="86"/>
    </row>
    <row r="23" spans="1:16" ht="15.75" hidden="1" customHeight="1" x14ac:dyDescent="0.2">
      <c r="A23" s="14">
        <f>'C kopā'!A22</f>
        <v>10</v>
      </c>
      <c r="B23" s="134">
        <f>'C kopā'!B22</f>
        <v>0</v>
      </c>
      <c r="C23" s="134">
        <f>'C kopā'!D22</f>
        <v>0</v>
      </c>
      <c r="D23" s="87"/>
      <c r="E23" s="87"/>
      <c r="F23" s="87"/>
      <c r="G23" s="87"/>
      <c r="H23" s="81"/>
      <c r="I23" s="81"/>
      <c r="J23" s="81"/>
      <c r="K23" s="81"/>
      <c r="L23" s="79"/>
      <c r="M23" s="78"/>
      <c r="N23" s="78"/>
      <c r="O23" s="136"/>
      <c r="P23" s="86"/>
    </row>
    <row r="24" spans="1:16" ht="15.75" hidden="1" customHeight="1" x14ac:dyDescent="0.2">
      <c r="A24" s="14">
        <f>'C kopā'!A23</f>
        <v>11</v>
      </c>
      <c r="B24" s="134">
        <f>'C kopā'!B23</f>
        <v>0</v>
      </c>
      <c r="C24" s="134">
        <f>'C kopā'!D23</f>
        <v>0</v>
      </c>
      <c r="D24" s="87"/>
      <c r="E24" s="87"/>
      <c r="F24" s="87"/>
      <c r="G24" s="87"/>
      <c r="H24" s="81"/>
      <c r="I24" s="81"/>
      <c r="J24" s="81"/>
      <c r="K24" s="81"/>
      <c r="L24" s="79"/>
      <c r="M24" s="78"/>
      <c r="N24" s="78"/>
      <c r="O24" s="136"/>
      <c r="P24" s="86"/>
    </row>
    <row r="25" spans="1:16" ht="15.75" hidden="1" customHeight="1" x14ac:dyDescent="0.2">
      <c r="A25" s="14">
        <f>'C kopā'!A24</f>
        <v>12</v>
      </c>
      <c r="B25" s="134">
        <f>'C kopā'!B24</f>
        <v>0</v>
      </c>
      <c r="C25" s="134">
        <f>'C kopā'!D24</f>
        <v>0</v>
      </c>
      <c r="D25" s="87"/>
      <c r="E25" s="87"/>
      <c r="F25" s="87"/>
      <c r="G25" s="87"/>
      <c r="H25" s="81"/>
      <c r="I25" s="81"/>
      <c r="J25" s="81"/>
      <c r="K25" s="81"/>
      <c r="L25" s="79"/>
      <c r="M25" s="78"/>
      <c r="N25" s="78"/>
      <c r="O25" s="136"/>
      <c r="P25" s="86"/>
    </row>
    <row r="26" spans="1:16" ht="21.75" hidden="1" customHeight="1" x14ac:dyDescent="0.2">
      <c r="A26" s="14">
        <f>'C kopā'!A25</f>
        <v>13</v>
      </c>
      <c r="B26" s="134">
        <f>'C kopā'!B25</f>
        <v>0</v>
      </c>
      <c r="C26" s="134">
        <f>'C kopā'!D25</f>
        <v>0</v>
      </c>
      <c r="D26" s="81"/>
      <c r="E26" s="81"/>
      <c r="F26" s="81"/>
      <c r="G26" s="81"/>
      <c r="H26" s="81"/>
      <c r="I26" s="81"/>
      <c r="J26" s="81"/>
      <c r="K26" s="81"/>
      <c r="L26" s="79"/>
      <c r="M26" s="78"/>
      <c r="N26" s="78"/>
      <c r="O26" s="136"/>
      <c r="P26" s="86"/>
    </row>
    <row r="27" spans="1:16" ht="16" hidden="1" x14ac:dyDescent="0.2">
      <c r="A27" s="14">
        <f>'C kopā'!A26</f>
        <v>14</v>
      </c>
      <c r="B27" s="134">
        <f>'C kopā'!B26</f>
        <v>0</v>
      </c>
      <c r="C27" s="134">
        <f>'C kopā'!D26</f>
        <v>0</v>
      </c>
      <c r="D27" s="81"/>
      <c r="E27" s="81"/>
      <c r="F27" s="81"/>
      <c r="G27" s="81"/>
      <c r="H27" s="81"/>
      <c r="I27" s="81"/>
      <c r="J27" s="81"/>
      <c r="K27" s="81"/>
      <c r="L27" s="79"/>
      <c r="M27" s="78"/>
      <c r="N27" s="78"/>
      <c r="O27" s="136"/>
      <c r="P27" s="86"/>
    </row>
    <row r="28" spans="1:16" ht="15" hidden="1" customHeight="1" x14ac:dyDescent="0.2">
      <c r="A28" s="14">
        <f>'C kopā'!A27</f>
        <v>15</v>
      </c>
      <c r="B28" s="134">
        <f>'C kopā'!B27</f>
        <v>0</v>
      </c>
      <c r="C28" s="134">
        <f>'C kopā'!D27</f>
        <v>0</v>
      </c>
      <c r="D28" s="81"/>
      <c r="E28" s="81"/>
      <c r="F28" s="81"/>
      <c r="G28" s="81"/>
      <c r="H28" s="81"/>
      <c r="I28" s="81"/>
      <c r="J28" s="81"/>
      <c r="K28" s="81"/>
      <c r="L28" s="79"/>
      <c r="M28" s="78"/>
      <c r="N28" s="78"/>
      <c r="O28" s="136"/>
      <c r="P28" s="86"/>
    </row>
    <row r="29" spans="1:16" ht="15" hidden="1" customHeight="1" x14ac:dyDescent="0.2">
      <c r="A29" s="14">
        <f>'C kopā'!A28</f>
        <v>16</v>
      </c>
      <c r="B29" s="134">
        <f>'C kopā'!B28</f>
        <v>0</v>
      </c>
      <c r="C29" s="134">
        <f>'C kopā'!D28</f>
        <v>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39"/>
      <c r="N29" s="78"/>
      <c r="O29" s="136"/>
      <c r="P29" s="86"/>
    </row>
    <row r="30" spans="1:16" ht="15" customHeight="1" x14ac:dyDescent="0.2">
      <c r="A30" s="23"/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" customHeight="1" x14ac:dyDescent="0.2">
      <c r="A31" s="23"/>
      <c r="B31" s="103"/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7" ht="16" x14ac:dyDescent="0.2">
      <c r="A33" s="369" t="str">
        <f>'D Kopā'!A1:Q1</f>
        <v>Rīgas atklātās sacensības sporta tūrisma un alpīnisma tehnikā  2018.gada 15. aprīlī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191"/>
    </row>
    <row r="34" spans="1:17" ht="19" x14ac:dyDescent="0.25">
      <c r="A34" s="3"/>
      <c r="B34" s="359" t="s">
        <v>23</v>
      </c>
      <c r="C34" s="359"/>
      <c r="M34" s="6"/>
      <c r="N34" s="7"/>
      <c r="O34" s="7"/>
      <c r="P34" s="7"/>
    </row>
    <row r="35" spans="1:17" ht="19" x14ac:dyDescent="0.25">
      <c r="A35" s="3"/>
      <c r="B35" s="3" t="s">
        <v>28</v>
      </c>
      <c r="C35" s="3"/>
      <c r="M35" s="6"/>
      <c r="N35" s="7"/>
      <c r="O35" s="7"/>
      <c r="P35" s="7"/>
    </row>
    <row r="36" spans="1:17" ht="15" customHeight="1" x14ac:dyDescent="0.2">
      <c r="A36" s="356"/>
      <c r="B36" s="357" t="s">
        <v>25</v>
      </c>
      <c r="C36" s="357" t="s">
        <v>0</v>
      </c>
      <c r="D36" s="355" t="s">
        <v>8</v>
      </c>
      <c r="E36" s="355" t="s">
        <v>9</v>
      </c>
      <c r="F36" s="355" t="s">
        <v>10</v>
      </c>
      <c r="G36" s="355" t="s">
        <v>11</v>
      </c>
      <c r="H36" s="355" t="s">
        <v>12</v>
      </c>
      <c r="I36" s="355" t="s">
        <v>13</v>
      </c>
      <c r="J36" s="355" t="s">
        <v>14</v>
      </c>
      <c r="K36" s="355" t="s">
        <v>15</v>
      </c>
      <c r="L36" s="356" t="s">
        <v>37</v>
      </c>
      <c r="M36" s="377" t="s">
        <v>17</v>
      </c>
      <c r="N36" s="376" t="s">
        <v>49</v>
      </c>
      <c r="O36" s="376" t="s">
        <v>52</v>
      </c>
      <c r="P36" s="376" t="s">
        <v>1</v>
      </c>
    </row>
    <row r="37" spans="1:17" ht="15" customHeight="1" x14ac:dyDescent="0.2">
      <c r="A37" s="356"/>
      <c r="B37" s="357"/>
      <c r="C37" s="357"/>
      <c r="D37" s="355"/>
      <c r="E37" s="355"/>
      <c r="F37" s="355"/>
      <c r="G37" s="355"/>
      <c r="H37" s="355"/>
      <c r="I37" s="355"/>
      <c r="J37" s="355"/>
      <c r="K37" s="355"/>
      <c r="L37" s="356"/>
      <c r="M37" s="377"/>
      <c r="N37" s="376"/>
      <c r="O37" s="376"/>
      <c r="P37" s="376"/>
    </row>
    <row r="38" spans="1:17" ht="15" customHeight="1" x14ac:dyDescent="0.2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6"/>
      <c r="M38" s="377"/>
      <c r="N38" s="376"/>
      <c r="O38" s="376"/>
      <c r="P38" s="376"/>
    </row>
    <row r="39" spans="1:17" ht="15" customHeight="1" x14ac:dyDescent="0.2">
      <c r="A39" s="356"/>
      <c r="B39" s="357"/>
      <c r="C39" s="357"/>
      <c r="D39" s="355"/>
      <c r="E39" s="355"/>
      <c r="F39" s="355"/>
      <c r="G39" s="355"/>
      <c r="H39" s="355"/>
      <c r="I39" s="355"/>
      <c r="J39" s="355"/>
      <c r="K39" s="355"/>
      <c r="L39" s="356"/>
      <c r="M39" s="377"/>
      <c r="N39" s="376"/>
      <c r="O39" s="376"/>
      <c r="P39" s="376"/>
    </row>
    <row r="40" spans="1:17" ht="15" customHeight="1" x14ac:dyDescent="0.2">
      <c r="A40" s="356"/>
      <c r="B40" s="357"/>
      <c r="C40" s="357"/>
      <c r="D40" s="355"/>
      <c r="E40" s="355"/>
      <c r="F40" s="355"/>
      <c r="G40" s="355"/>
      <c r="H40" s="355"/>
      <c r="I40" s="355"/>
      <c r="J40" s="355"/>
      <c r="K40" s="355"/>
      <c r="L40" s="356"/>
      <c r="M40" s="377"/>
      <c r="N40" s="376"/>
      <c r="O40" s="376"/>
      <c r="P40" s="376"/>
    </row>
    <row r="41" spans="1:17" ht="15" customHeight="1" x14ac:dyDescent="0.2">
      <c r="A41" s="356"/>
      <c r="B41" s="357"/>
      <c r="C41" s="357"/>
      <c r="D41" s="355"/>
      <c r="E41" s="355"/>
      <c r="F41" s="355"/>
      <c r="G41" s="355"/>
      <c r="H41" s="355"/>
      <c r="I41" s="355"/>
      <c r="J41" s="355"/>
      <c r="K41" s="355"/>
      <c r="L41" s="356"/>
      <c r="M41" s="377"/>
      <c r="N41" s="376"/>
      <c r="O41" s="376"/>
      <c r="P41" s="376"/>
    </row>
    <row r="42" spans="1:17" ht="15" customHeight="1" x14ac:dyDescent="0.2">
      <c r="A42" s="356"/>
      <c r="B42" s="357"/>
      <c r="C42" s="357"/>
      <c r="D42" s="355"/>
      <c r="E42" s="355"/>
      <c r="F42" s="355"/>
      <c r="G42" s="355"/>
      <c r="H42" s="355"/>
      <c r="I42" s="355"/>
      <c r="J42" s="355"/>
      <c r="K42" s="355"/>
      <c r="L42" s="356"/>
      <c r="M42" s="377"/>
      <c r="N42" s="376"/>
      <c r="O42" s="376"/>
      <c r="P42" s="376"/>
    </row>
    <row r="43" spans="1:17" ht="15.75" customHeight="1" thickBot="1" x14ac:dyDescent="0.25">
      <c r="A43" s="356"/>
      <c r="B43" s="357"/>
      <c r="C43" s="357"/>
      <c r="D43" s="355"/>
      <c r="E43" s="355"/>
      <c r="F43" s="355"/>
      <c r="G43" s="355"/>
      <c r="H43" s="355"/>
      <c r="I43" s="355"/>
      <c r="J43" s="355"/>
      <c r="K43" s="355"/>
      <c r="L43" s="356"/>
      <c r="M43" s="377"/>
      <c r="N43" s="376"/>
      <c r="O43" s="376"/>
      <c r="P43" s="376"/>
    </row>
    <row r="44" spans="1:17" ht="32" x14ac:dyDescent="0.2">
      <c r="A44" s="96"/>
      <c r="B44" s="67"/>
      <c r="C44" s="67"/>
      <c r="D44" s="67">
        <v>1</v>
      </c>
      <c r="E44" s="67">
        <v>2</v>
      </c>
      <c r="F44" s="67">
        <v>1</v>
      </c>
      <c r="G44" s="67">
        <v>1</v>
      </c>
      <c r="H44" s="67">
        <v>1</v>
      </c>
      <c r="I44" s="67">
        <v>1</v>
      </c>
      <c r="J44" s="67">
        <v>1</v>
      </c>
      <c r="K44" s="67">
        <v>6</v>
      </c>
      <c r="L44" s="85" t="s">
        <v>69</v>
      </c>
      <c r="M44" s="70"/>
      <c r="N44" s="69"/>
      <c r="O44" s="131"/>
      <c r="P44" s="69"/>
    </row>
    <row r="45" spans="1:17" ht="16" x14ac:dyDescent="0.2">
      <c r="A45" s="98">
        <f>'C kopā'!A41</f>
        <v>1</v>
      </c>
      <c r="B45" s="98" t="str">
        <f>'C kopā'!B41</f>
        <v>Līva Dorila</v>
      </c>
      <c r="C45" s="98" t="str">
        <f>'C kopā'!D41</f>
        <v>BJC Daugmale</v>
      </c>
      <c r="D45" s="81"/>
      <c r="E45" s="81"/>
      <c r="F45" s="81"/>
      <c r="G45" s="81"/>
      <c r="H45" s="81"/>
      <c r="I45" s="81">
        <v>1</v>
      </c>
      <c r="J45" s="81"/>
      <c r="K45" s="81"/>
      <c r="L45" s="142">
        <f>I45*Q45</f>
        <v>3.4722222222222224E-4</v>
      </c>
      <c r="M45" s="136">
        <v>4.2939814814814811E-3</v>
      </c>
      <c r="N45" s="78"/>
      <c r="O45" s="183">
        <f>L45+M45</f>
        <v>4.6412037037037029E-3</v>
      </c>
      <c r="P45" s="143">
        <v>5</v>
      </c>
      <c r="Q45" s="181">
        <v>3.4722222222222224E-4</v>
      </c>
    </row>
    <row r="46" spans="1:17" ht="16" x14ac:dyDescent="0.2">
      <c r="A46" s="98">
        <f>'C kopā'!A42</f>
        <v>2</v>
      </c>
      <c r="B46" s="98" t="str">
        <f>'C kopā'!B42</f>
        <v>Simona Pūpola</v>
      </c>
      <c r="C46" s="98" t="str">
        <f>'C kopā'!D42</f>
        <v>BJC Daugmale</v>
      </c>
      <c r="D46" s="81"/>
      <c r="E46" s="81"/>
      <c r="F46" s="81"/>
      <c r="G46" s="81"/>
      <c r="H46" s="81"/>
      <c r="I46" s="81"/>
      <c r="J46" s="81"/>
      <c r="K46" s="81"/>
      <c r="L46" s="79"/>
      <c r="M46" s="183" t="s">
        <v>185</v>
      </c>
      <c r="N46" s="78"/>
      <c r="O46" s="183" t="s">
        <v>48</v>
      </c>
      <c r="P46" s="86" t="s">
        <v>48</v>
      </c>
    </row>
    <row r="47" spans="1:17" ht="15.75" customHeight="1" x14ac:dyDescent="0.2">
      <c r="A47" s="98">
        <f>'C kopā'!A43</f>
        <v>3</v>
      </c>
      <c r="B47" s="98" t="str">
        <f>'C kopā'!B43</f>
        <v>Beāte Lejiete</v>
      </c>
      <c r="C47" s="98" t="str">
        <f>'C kopā'!D43</f>
        <v>BJC Daugmale</v>
      </c>
      <c r="D47" s="87"/>
      <c r="E47" s="87"/>
      <c r="F47" s="81"/>
      <c r="G47" s="81"/>
      <c r="H47" s="81"/>
      <c r="I47" s="81"/>
      <c r="J47" s="81"/>
      <c r="K47" s="81"/>
      <c r="L47" s="79"/>
      <c r="M47" s="136">
        <v>4.7916666666666672E-3</v>
      </c>
      <c r="N47" s="78"/>
      <c r="O47" s="183">
        <f>M47+L47*$Q$45</f>
        <v>4.7916666666666672E-3</v>
      </c>
      <c r="P47" s="86">
        <v>6</v>
      </c>
    </row>
    <row r="48" spans="1:17" ht="16" x14ac:dyDescent="0.2">
      <c r="A48" s="98">
        <f>'C kopā'!A44</f>
        <v>4</v>
      </c>
      <c r="B48" s="98" t="str">
        <f>'C kopā'!B44</f>
        <v>Līza Paničuka</v>
      </c>
      <c r="C48" s="98" t="str">
        <f>'C kopā'!D44</f>
        <v>BJC Daugmale</v>
      </c>
      <c r="D48" s="81"/>
      <c r="E48" s="81"/>
      <c r="F48" s="81"/>
      <c r="G48" s="81"/>
      <c r="H48" s="81"/>
      <c r="I48" s="81"/>
      <c r="J48" s="81"/>
      <c r="K48" s="81"/>
      <c r="L48" s="79"/>
      <c r="M48" s="136">
        <v>1.8865740740740742E-3</v>
      </c>
      <c r="N48" s="78"/>
      <c r="O48" s="183">
        <f>M48+L48*$Q$45</f>
        <v>1.8865740740740742E-3</v>
      </c>
      <c r="P48" s="86">
        <v>2</v>
      </c>
    </row>
    <row r="49" spans="1:16" ht="16" x14ac:dyDescent="0.2">
      <c r="A49" s="98">
        <f>'C kopā'!A45</f>
        <v>5</v>
      </c>
      <c r="B49" s="98" t="str">
        <f>'C kopā'!B45</f>
        <v>Annija Amanda Cimermane</v>
      </c>
      <c r="C49" s="98" t="str">
        <f>'C kopā'!D45</f>
        <v>RSP</v>
      </c>
      <c r="D49" s="81"/>
      <c r="E49" s="81"/>
      <c r="F49" s="81"/>
      <c r="G49" s="81"/>
      <c r="H49" s="81"/>
      <c r="I49" s="81"/>
      <c r="J49" s="81"/>
      <c r="K49" s="81"/>
      <c r="L49" s="79"/>
      <c r="M49" s="136">
        <v>1.9675925925925928E-3</v>
      </c>
      <c r="N49" s="78"/>
      <c r="O49" s="183">
        <f>M49+L49*$Q$45</f>
        <v>1.9675925925925928E-3</v>
      </c>
      <c r="P49" s="86">
        <v>3</v>
      </c>
    </row>
    <row r="50" spans="1:16" ht="15.75" customHeight="1" x14ac:dyDescent="0.2">
      <c r="A50" s="98">
        <f>'C kopā'!A46</f>
        <v>6</v>
      </c>
      <c r="B50" s="98" t="str">
        <f>'C kopā'!B46</f>
        <v>Emīlija Alise Pilsuma</v>
      </c>
      <c r="C50" s="98" t="str">
        <f>'C kopā'!D46</f>
        <v>RSP</v>
      </c>
      <c r="D50" s="87"/>
      <c r="E50" s="87"/>
      <c r="F50" s="81"/>
      <c r="G50" s="81"/>
      <c r="H50" s="81"/>
      <c r="I50" s="81"/>
      <c r="J50" s="81"/>
      <c r="K50" s="81"/>
      <c r="L50" s="79"/>
      <c r="M50" s="136" t="s">
        <v>185</v>
      </c>
      <c r="N50" s="78"/>
      <c r="O50" s="183" t="s">
        <v>48</v>
      </c>
      <c r="P50" s="86" t="s">
        <v>48</v>
      </c>
    </row>
    <row r="51" spans="1:16" ht="16" x14ac:dyDescent="0.2">
      <c r="A51" s="98">
        <f>'C kopā'!A47</f>
        <v>7</v>
      </c>
      <c r="B51" s="98" t="str">
        <f>'C kopā'!B47</f>
        <v>Marta Kalnāre</v>
      </c>
      <c r="C51" s="98" t="str">
        <f>'C kopā'!D47</f>
        <v>RSP</v>
      </c>
      <c r="D51" s="81"/>
      <c r="E51" s="81"/>
      <c r="F51" s="81"/>
      <c r="G51" s="81"/>
      <c r="H51" s="81"/>
      <c r="I51" s="81"/>
      <c r="J51" s="81"/>
      <c r="K51" s="81"/>
      <c r="L51" s="79"/>
      <c r="M51" s="136">
        <v>1.4930555555555556E-3</v>
      </c>
      <c r="N51" s="78"/>
      <c r="O51" s="183">
        <f>M51+L51*$Q$45</f>
        <v>1.4930555555555556E-3</v>
      </c>
      <c r="P51" s="86">
        <v>1</v>
      </c>
    </row>
    <row r="52" spans="1:16" ht="16" x14ac:dyDescent="0.2">
      <c r="A52" s="98">
        <f>'C kopā'!A48</f>
        <v>8</v>
      </c>
      <c r="B52" s="98" t="str">
        <f>'C kopā'!B48</f>
        <v>Ruslana Kondraševa</v>
      </c>
      <c r="C52" s="98" t="str">
        <f>'C kopā'!D48</f>
        <v>BJC Daugmale</v>
      </c>
      <c r="D52" s="81"/>
      <c r="E52" s="81"/>
      <c r="F52" s="81"/>
      <c r="G52" s="81"/>
      <c r="H52" s="81"/>
      <c r="I52" s="81"/>
      <c r="J52" s="81"/>
      <c r="K52" s="81"/>
      <c r="L52" s="79"/>
      <c r="M52" s="78">
        <v>4.2592592592592595E-3</v>
      </c>
      <c r="N52" s="78"/>
      <c r="O52" s="183">
        <f>M52+L52*$Q$45</f>
        <v>4.2592592592592595E-3</v>
      </c>
      <c r="P52" s="143">
        <v>4</v>
      </c>
    </row>
    <row r="53" spans="1:16" ht="16" x14ac:dyDescent="0.2">
      <c r="A53" s="98">
        <f>'C kopā'!A49</f>
        <v>9</v>
      </c>
      <c r="B53" s="98">
        <f>'C kopā'!B49</f>
        <v>0</v>
      </c>
      <c r="C53" s="98">
        <f>'C kopā'!D49</f>
        <v>0</v>
      </c>
      <c r="D53" s="81"/>
      <c r="E53" s="81"/>
      <c r="F53" s="81"/>
      <c r="G53" s="81"/>
      <c r="H53" s="81"/>
      <c r="I53" s="81"/>
      <c r="J53" s="81"/>
      <c r="K53" s="81"/>
      <c r="L53" s="79"/>
      <c r="M53" s="78"/>
      <c r="N53" s="78"/>
      <c r="O53" s="136"/>
      <c r="P53" s="143"/>
    </row>
    <row r="54" spans="1:16" ht="16" x14ac:dyDescent="0.2">
      <c r="A54" s="98">
        <f>'C kopā'!A50</f>
        <v>10</v>
      </c>
      <c r="B54" s="98">
        <f>'C kopā'!B50</f>
        <v>0</v>
      </c>
      <c r="C54" s="98">
        <f>'C kopā'!D50</f>
        <v>0</v>
      </c>
      <c r="D54" s="81"/>
      <c r="E54" s="81"/>
      <c r="F54" s="81"/>
      <c r="G54" s="81"/>
      <c r="H54" s="81"/>
      <c r="I54" s="81"/>
      <c r="J54" s="81"/>
      <c r="K54" s="81"/>
      <c r="L54" s="79"/>
      <c r="M54" s="78"/>
      <c r="N54" s="78"/>
      <c r="O54" s="136"/>
      <c r="P54" s="86"/>
    </row>
    <row r="55" spans="1:16" ht="16" x14ac:dyDescent="0.2">
      <c r="A55" s="98">
        <f>'C kopā'!A51</f>
        <v>11</v>
      </c>
      <c r="B55" s="98">
        <f>'C kopā'!B51</f>
        <v>0</v>
      </c>
      <c r="C55" s="98">
        <f>'C kopā'!D51</f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136"/>
      <c r="N55" s="78"/>
      <c r="O55" s="136"/>
      <c r="P55" s="143"/>
    </row>
    <row r="56" spans="1:16" ht="16" x14ac:dyDescent="0.2">
      <c r="A56" s="98">
        <f>'C kopā'!A52</f>
        <v>12</v>
      </c>
      <c r="B56" s="98">
        <f>'C kopā'!B52</f>
        <v>0</v>
      </c>
      <c r="C56" s="98">
        <f>'C kopā'!D52</f>
        <v>0</v>
      </c>
      <c r="D56" s="84"/>
      <c r="E56" s="84"/>
      <c r="F56" s="84"/>
      <c r="G56" s="84"/>
      <c r="H56" s="84"/>
      <c r="I56" s="84"/>
      <c r="J56" s="84"/>
      <c r="K56" s="84"/>
      <c r="L56" s="84"/>
      <c r="M56" s="136"/>
      <c r="N56" s="78"/>
      <c r="O56" s="136"/>
      <c r="P56" s="143"/>
    </row>
    <row r="57" spans="1:16" ht="16" x14ac:dyDescent="0.2">
      <c r="A57" s="98">
        <f>'C kopā'!A53</f>
        <v>13</v>
      </c>
      <c r="B57" s="98">
        <f>'C kopā'!B53</f>
        <v>0</v>
      </c>
      <c r="C57" s="98">
        <f>'C kopā'!D53</f>
        <v>0</v>
      </c>
      <c r="D57" s="84"/>
      <c r="E57" s="84"/>
      <c r="F57" s="84"/>
      <c r="G57" s="84"/>
      <c r="H57" s="84"/>
      <c r="I57" s="84"/>
      <c r="J57" s="84"/>
      <c r="K57" s="84"/>
      <c r="L57" s="84"/>
      <c r="M57" s="136"/>
      <c r="N57" s="78"/>
      <c r="O57" s="136"/>
      <c r="P57" s="143"/>
    </row>
    <row r="58" spans="1:16" ht="16" x14ac:dyDescent="0.2">
      <c r="A58" s="98">
        <f>'C kopā'!A54</f>
        <v>14</v>
      </c>
      <c r="B58" s="98">
        <f>'C kopā'!B54</f>
        <v>0</v>
      </c>
      <c r="C58" s="98">
        <f>'C kopā'!D54</f>
        <v>0</v>
      </c>
      <c r="D58" s="84"/>
      <c r="E58" s="84"/>
      <c r="F58" s="84"/>
      <c r="G58" s="84"/>
      <c r="H58" s="84"/>
      <c r="I58" s="84"/>
      <c r="J58" s="84"/>
      <c r="K58" s="84"/>
      <c r="L58" s="84"/>
      <c r="M58" s="136"/>
      <c r="N58" s="78"/>
      <c r="O58" s="136"/>
      <c r="P58" s="86"/>
    </row>
  </sheetData>
  <sheetProtection selectLockedCells="1" selectUnlockedCells="1"/>
  <autoFilter ref="A44:Q44">
    <sortState ref="A45:Q58">
      <sortCondition ref="A44"/>
    </sortState>
  </autoFilter>
  <mergeCells count="36">
    <mergeCell ref="P4:P11"/>
    <mergeCell ref="A1:O1"/>
    <mergeCell ref="O4:O11"/>
    <mergeCell ref="A33:O33"/>
    <mergeCell ref="B2:C2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N4:N11"/>
    <mergeCell ref="B34:C34"/>
    <mergeCell ref="I4:I11"/>
    <mergeCell ref="J4:J11"/>
    <mergeCell ref="K4:K11"/>
    <mergeCell ref="L4:L11"/>
    <mergeCell ref="A36:A43"/>
    <mergeCell ref="B36:B43"/>
    <mergeCell ref="C36:C43"/>
    <mergeCell ref="L36:L43"/>
    <mergeCell ref="M36:M43"/>
    <mergeCell ref="D36:D43"/>
    <mergeCell ref="E36:E43"/>
    <mergeCell ref="F36:F43"/>
    <mergeCell ref="G36:G43"/>
    <mergeCell ref="N36:N43"/>
    <mergeCell ref="P36:P43"/>
    <mergeCell ref="H36:H43"/>
    <mergeCell ref="I36:I43"/>
    <mergeCell ref="J36:J43"/>
    <mergeCell ref="K36:K43"/>
    <mergeCell ref="O36:O43"/>
  </mergeCells>
  <phoneticPr fontId="5" type="noConversion"/>
  <pageMargins left="0.40972222222222221" right="0.12013888888888889" top="0.12013888888888889" bottom="0.12013888888888889" header="0.51180555555555551" footer="0.51180555555555551"/>
  <pageSetup paperSize="9" scale="97" firstPageNumber="0" orientation="landscape" verticalDpi="300" r:id="rId1"/>
  <headerFooter alignWithMargins="0"/>
  <rowBreaks count="1" manualBreakCount="1"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X58"/>
  <sheetViews>
    <sheetView view="pageBreakPreview" topLeftCell="A27" zoomScale="80" zoomScaleSheetLayoutView="80" workbookViewId="0">
      <selection activeCell="S49" sqref="S49"/>
    </sheetView>
  </sheetViews>
  <sheetFormatPr baseColWidth="10" defaultColWidth="8.83203125" defaultRowHeight="15" x14ac:dyDescent="0.2"/>
  <cols>
    <col min="1" max="1" width="4.83203125" customWidth="1"/>
    <col min="2" max="2" width="24.83203125" customWidth="1"/>
    <col min="3" max="3" width="19.83203125" customWidth="1"/>
    <col min="4" max="5" width="7" customWidth="1"/>
    <col min="6" max="6" width="5.6640625" customWidth="1"/>
    <col min="7" max="7" width="7.33203125" customWidth="1"/>
    <col min="8" max="8" width="7.1640625" customWidth="1"/>
    <col min="9" max="9" width="6.83203125" customWidth="1"/>
    <col min="10" max="11" width="7.5" customWidth="1"/>
    <col min="12" max="12" width="9.5" customWidth="1"/>
    <col min="14" max="14" width="0" hidden="1" customWidth="1"/>
  </cols>
  <sheetData>
    <row r="1" spans="1:17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7.25" customHeight="1" x14ac:dyDescent="0.25">
      <c r="A2" s="3"/>
      <c r="B2" s="359" t="s">
        <v>175</v>
      </c>
      <c r="C2" s="359"/>
      <c r="M2" s="6"/>
      <c r="N2" s="6"/>
      <c r="O2" s="7"/>
      <c r="P2" s="7"/>
      <c r="Q2" s="7"/>
    </row>
    <row r="3" spans="1:17" ht="15.75" customHeight="1" x14ac:dyDescent="0.25">
      <c r="A3" s="3"/>
      <c r="B3" s="3" t="str">
        <f>'C kopā'!A2</f>
        <v>C grupa Zēni</v>
      </c>
      <c r="C3" s="3"/>
      <c r="M3" s="6"/>
      <c r="N3" s="6"/>
      <c r="O3" s="7"/>
      <c r="P3" s="7"/>
      <c r="Q3" s="181">
        <v>3.4722222222222224E-4</v>
      </c>
    </row>
    <row r="4" spans="1:17" ht="15.75" customHeight="1" x14ac:dyDescent="0.2">
      <c r="A4" s="356"/>
      <c r="B4" s="357" t="s">
        <v>25</v>
      </c>
      <c r="C4" s="357" t="s">
        <v>0</v>
      </c>
      <c r="D4" s="355" t="s">
        <v>8</v>
      </c>
      <c r="E4" s="355" t="s">
        <v>9</v>
      </c>
      <c r="F4" s="355" t="s">
        <v>10</v>
      </c>
      <c r="G4" s="355" t="s">
        <v>11</v>
      </c>
      <c r="H4" s="355" t="s">
        <v>12</v>
      </c>
      <c r="I4" s="355" t="s">
        <v>13</v>
      </c>
      <c r="J4" s="355" t="s">
        <v>14</v>
      </c>
      <c r="K4" s="355" t="s">
        <v>15</v>
      </c>
      <c r="L4" s="356" t="s">
        <v>16</v>
      </c>
      <c r="M4" s="377" t="s">
        <v>17</v>
      </c>
      <c r="N4" s="377" t="s">
        <v>71</v>
      </c>
      <c r="O4" s="376" t="s">
        <v>6</v>
      </c>
      <c r="P4" s="376" t="s">
        <v>1</v>
      </c>
    </row>
    <row r="5" spans="1:17" x14ac:dyDescent="0.2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6"/>
      <c r="M5" s="377"/>
      <c r="N5" s="377"/>
      <c r="O5" s="376"/>
      <c r="P5" s="376"/>
    </row>
    <row r="6" spans="1:17" x14ac:dyDescent="0.2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6"/>
      <c r="M6" s="377"/>
      <c r="N6" s="377"/>
      <c r="O6" s="376"/>
      <c r="P6" s="376"/>
    </row>
    <row r="7" spans="1:17" x14ac:dyDescent="0.2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6"/>
      <c r="M7" s="377"/>
      <c r="N7" s="377"/>
      <c r="O7" s="376"/>
      <c r="P7" s="376"/>
    </row>
    <row r="8" spans="1:17" x14ac:dyDescent="0.2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6"/>
      <c r="M8" s="377"/>
      <c r="N8" s="377"/>
      <c r="O8" s="376"/>
      <c r="P8" s="376"/>
    </row>
    <row r="9" spans="1:17" x14ac:dyDescent="0.2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6"/>
      <c r="M9" s="377"/>
      <c r="N9" s="377"/>
      <c r="O9" s="376"/>
      <c r="P9" s="376"/>
    </row>
    <row r="10" spans="1:17" x14ac:dyDescent="0.2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6"/>
      <c r="M10" s="377"/>
      <c r="N10" s="377"/>
      <c r="O10" s="376"/>
      <c r="P10" s="376"/>
    </row>
    <row r="11" spans="1:17" ht="16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6"/>
      <c r="M11" s="377"/>
      <c r="N11" s="377"/>
      <c r="O11" s="376"/>
      <c r="P11" s="376"/>
    </row>
    <row r="12" spans="1:17" ht="37.5" customHeight="1" thickBot="1" x14ac:dyDescent="0.25">
      <c r="A12" s="5"/>
      <c r="B12" s="292" t="s">
        <v>18</v>
      </c>
      <c r="C12" s="292"/>
      <c r="D12" s="67">
        <v>1</v>
      </c>
      <c r="E12" s="67">
        <v>2</v>
      </c>
      <c r="F12" s="67">
        <v>1</v>
      </c>
      <c r="G12" s="67">
        <v>1</v>
      </c>
      <c r="H12" s="67">
        <v>1</v>
      </c>
      <c r="I12" s="67">
        <v>1</v>
      </c>
      <c r="J12" s="67">
        <v>1</v>
      </c>
      <c r="K12" s="67">
        <v>6</v>
      </c>
      <c r="L12" s="85" t="s">
        <v>74</v>
      </c>
      <c r="M12" s="70"/>
      <c r="N12" s="130"/>
      <c r="O12" s="69"/>
      <c r="P12" s="10"/>
    </row>
    <row r="13" spans="1:17" ht="37.5" customHeight="1" x14ac:dyDescent="0.2">
      <c r="A13" s="23">
        <v>1</v>
      </c>
      <c r="B13" s="134" t="str">
        <f>'C kopā'!B12</f>
        <v>Miks Roberts Gulbis</v>
      </c>
      <c r="C13" s="134" t="str">
        <f>'C kopā'!D12</f>
        <v>BJC Daugmale</v>
      </c>
      <c r="D13" s="81"/>
      <c r="E13" s="81"/>
      <c r="F13" s="81"/>
      <c r="G13" s="81"/>
      <c r="H13" s="81"/>
      <c r="I13" s="81"/>
      <c r="J13" s="81"/>
      <c r="K13" s="81"/>
      <c r="L13" s="79"/>
      <c r="M13" s="136">
        <v>1.736111111111111E-3</v>
      </c>
      <c r="N13" s="136"/>
      <c r="O13" s="136">
        <f t="shared" ref="O13:O21" si="0">M13+L13*$Q$3</f>
        <v>1.736111111111111E-3</v>
      </c>
      <c r="P13" s="89">
        <v>3</v>
      </c>
    </row>
    <row r="14" spans="1:17" ht="16.5" customHeight="1" x14ac:dyDescent="0.2">
      <c r="A14" s="14">
        <f>'C kopā'!A13</f>
        <v>2</v>
      </c>
      <c r="B14" s="134" t="str">
        <f>'C kopā'!B13</f>
        <v>Tomass Dilāns</v>
      </c>
      <c r="C14" s="134" t="str">
        <f>'C kopā'!D13</f>
        <v>BJC Daugmale</v>
      </c>
      <c r="D14" s="81"/>
      <c r="E14" s="81"/>
      <c r="F14" s="81"/>
      <c r="G14" s="81"/>
      <c r="H14" s="81"/>
      <c r="I14" s="81"/>
      <c r="J14" s="81"/>
      <c r="K14" s="81"/>
      <c r="L14" s="79"/>
      <c r="M14" s="78">
        <v>1.5393518518518519E-3</v>
      </c>
      <c r="N14" s="136"/>
      <c r="O14" s="78">
        <f t="shared" si="0"/>
        <v>1.5393518518518519E-3</v>
      </c>
      <c r="P14" s="89">
        <v>2</v>
      </c>
    </row>
    <row r="15" spans="1:17" ht="16" x14ac:dyDescent="0.2">
      <c r="A15" s="14">
        <f>'C kopā'!A14</f>
        <v>3</v>
      </c>
      <c r="B15" s="134" t="str">
        <f>'C kopā'!B14</f>
        <v>Rolands Jankovskis</v>
      </c>
      <c r="C15" s="134" t="str">
        <f>'C kopā'!D14</f>
        <v>Rīgas Lietuviešu vsk</v>
      </c>
      <c r="D15" s="81"/>
      <c r="E15" s="81"/>
      <c r="F15" s="81"/>
      <c r="G15" s="81"/>
      <c r="H15" s="81"/>
      <c r="I15" s="81"/>
      <c r="J15" s="81"/>
      <c r="K15" s="81"/>
      <c r="L15" s="79"/>
      <c r="M15" s="78">
        <v>2.2453703703703702E-3</v>
      </c>
      <c r="N15" s="136"/>
      <c r="O15" s="136">
        <f t="shared" si="0"/>
        <v>2.2453703703703702E-3</v>
      </c>
      <c r="P15" s="89">
        <v>6</v>
      </c>
    </row>
    <row r="16" spans="1:17" ht="15.75" customHeight="1" x14ac:dyDescent="0.2">
      <c r="A16" s="14">
        <f>'C kopā'!A15</f>
        <v>4</v>
      </c>
      <c r="B16" s="134" t="str">
        <f>'C kopā'!B15</f>
        <v>Vitālijs Balkovs</v>
      </c>
      <c r="C16" s="134" t="str">
        <f>'C kopā'!D15</f>
        <v>RSP</v>
      </c>
      <c r="D16" s="87"/>
      <c r="E16" s="87"/>
      <c r="F16" s="87">
        <v>1</v>
      </c>
      <c r="G16" s="87"/>
      <c r="H16" s="81"/>
      <c r="I16" s="81"/>
      <c r="J16" s="81"/>
      <c r="K16" s="81"/>
      <c r="L16" s="79">
        <v>1</v>
      </c>
      <c r="M16" s="78">
        <v>2.2106481481481478E-3</v>
      </c>
      <c r="N16" s="136"/>
      <c r="O16" s="136">
        <f t="shared" si="0"/>
        <v>2.5578703703703701E-3</v>
      </c>
      <c r="P16" s="89">
        <v>8</v>
      </c>
    </row>
    <row r="17" spans="1:24" ht="15.75" customHeight="1" x14ac:dyDescent="0.2">
      <c r="A17" s="14">
        <f>'C kopā'!A16</f>
        <v>5</v>
      </c>
      <c r="B17" s="134" t="str">
        <f>'C kopā'!B16</f>
        <v>Roberts Batars</v>
      </c>
      <c r="C17" s="134" t="str">
        <f>'C kopā'!D16</f>
        <v>RSP</v>
      </c>
      <c r="D17" s="81"/>
      <c r="E17" s="81"/>
      <c r="F17" s="81"/>
      <c r="G17" s="81"/>
      <c r="H17" s="81"/>
      <c r="I17" s="81"/>
      <c r="J17" s="81"/>
      <c r="K17" s="81"/>
      <c r="L17" s="79"/>
      <c r="M17" s="78">
        <v>1.1342592592592591E-3</v>
      </c>
      <c r="N17" s="136"/>
      <c r="O17" s="136">
        <f t="shared" si="0"/>
        <v>1.1342592592592591E-3</v>
      </c>
      <c r="P17" s="89">
        <v>1</v>
      </c>
    </row>
    <row r="18" spans="1:24" ht="16" x14ac:dyDescent="0.2">
      <c r="A18" s="14">
        <f>'C kopā'!A17</f>
        <v>6</v>
      </c>
      <c r="B18" s="134" t="str">
        <f>'C kopā'!B17</f>
        <v>Viesturs Upenieks</v>
      </c>
      <c r="C18" s="134" t="str">
        <f>'C kopā'!D17</f>
        <v>RSP</v>
      </c>
      <c r="D18" s="81"/>
      <c r="E18" s="81"/>
      <c r="F18" s="81"/>
      <c r="G18" s="81"/>
      <c r="H18" s="81"/>
      <c r="I18" s="81"/>
      <c r="J18" s="81"/>
      <c r="K18" s="81"/>
      <c r="L18" s="79"/>
      <c r="M18" s="78">
        <v>2.4537037037037036E-3</v>
      </c>
      <c r="N18" s="136"/>
      <c r="O18" s="136">
        <f t="shared" si="0"/>
        <v>2.4537037037037036E-3</v>
      </c>
      <c r="P18" s="89">
        <v>7</v>
      </c>
      <c r="U18" s="25"/>
      <c r="V18" s="25"/>
      <c r="W18" s="25"/>
      <c r="X18" s="25"/>
    </row>
    <row r="19" spans="1:24" ht="16" x14ac:dyDescent="0.2">
      <c r="A19" s="14">
        <f>'C kopā'!A18</f>
        <v>7</v>
      </c>
      <c r="B19" s="134" t="str">
        <f>'C kopā'!B18</f>
        <v>Normunds Sveikācs</v>
      </c>
      <c r="C19" s="134" t="str">
        <f>'C kopā'!D18</f>
        <v>BJC Daugmale</v>
      </c>
      <c r="D19" s="81"/>
      <c r="E19" s="81"/>
      <c r="F19" s="81"/>
      <c r="G19" s="81"/>
      <c r="H19" s="81"/>
      <c r="I19" s="81"/>
      <c r="J19" s="81"/>
      <c r="K19" s="81"/>
      <c r="L19" s="79"/>
      <c r="M19" s="78">
        <v>3.4606481481481485E-3</v>
      </c>
      <c r="N19" s="136"/>
      <c r="O19" s="136">
        <f t="shared" si="0"/>
        <v>3.4606481481481485E-3</v>
      </c>
      <c r="P19" s="89">
        <v>9</v>
      </c>
      <c r="U19" s="25"/>
      <c r="V19" s="25"/>
      <c r="W19" s="25"/>
      <c r="X19" s="25"/>
    </row>
    <row r="20" spans="1:24" ht="16" x14ac:dyDescent="0.2">
      <c r="A20" s="14">
        <f>'C kopā'!A19</f>
        <v>8</v>
      </c>
      <c r="B20" s="134" t="str">
        <f>'C kopā'!B19</f>
        <v>Aleksandrs Zvanītājs</v>
      </c>
      <c r="C20" s="134" t="str">
        <f>'C kopā'!D19</f>
        <v>BJC Daugmale</v>
      </c>
      <c r="D20" s="81"/>
      <c r="E20" s="81"/>
      <c r="F20" s="81"/>
      <c r="G20" s="81"/>
      <c r="H20" s="81"/>
      <c r="I20" s="81"/>
      <c r="J20" s="81"/>
      <c r="K20" s="81"/>
      <c r="L20" s="79"/>
      <c r="M20" s="78">
        <v>1.9560185185185184E-3</v>
      </c>
      <c r="N20" s="136"/>
      <c r="O20" s="136">
        <f t="shared" si="0"/>
        <v>1.9560185185185184E-3</v>
      </c>
      <c r="P20" s="89">
        <v>4</v>
      </c>
      <c r="U20" s="25"/>
      <c r="V20" s="24"/>
      <c r="W20" s="24"/>
      <c r="X20" s="25"/>
    </row>
    <row r="21" spans="1:24" ht="14.25" customHeight="1" x14ac:dyDescent="0.2">
      <c r="A21" s="14">
        <f>'C kopā'!A20</f>
        <v>9</v>
      </c>
      <c r="B21" s="134" t="str">
        <f>'C kopā'!B20</f>
        <v>Pauls Pāvels Zvanītājs</v>
      </c>
      <c r="C21" s="134" t="str">
        <f>'C kopā'!D20</f>
        <v>BJC Daugmale</v>
      </c>
      <c r="D21" s="81"/>
      <c r="E21" s="81"/>
      <c r="F21" s="81"/>
      <c r="G21" s="81"/>
      <c r="H21" s="81"/>
      <c r="I21" s="81"/>
      <c r="J21" s="81"/>
      <c r="K21" s="81"/>
      <c r="L21" s="79"/>
      <c r="M21" s="78">
        <v>2.0486111111111113E-3</v>
      </c>
      <c r="N21" s="136"/>
      <c r="O21" s="136">
        <f t="shared" si="0"/>
        <v>2.0486111111111113E-3</v>
      </c>
      <c r="P21" s="89">
        <v>5</v>
      </c>
      <c r="U21" s="25"/>
      <c r="V21" s="24"/>
      <c r="W21" s="24"/>
      <c r="X21" s="25"/>
    </row>
    <row r="22" spans="1:24" ht="16" x14ac:dyDescent="0.2">
      <c r="A22" s="14">
        <f>'C kopā'!A21</f>
        <v>9</v>
      </c>
      <c r="B22" s="134">
        <f>'C kopā'!B21</f>
        <v>0</v>
      </c>
      <c r="C22" s="134">
        <f>'C kopā'!D21</f>
        <v>0</v>
      </c>
      <c r="D22" s="81"/>
      <c r="E22" s="81"/>
      <c r="F22" s="81"/>
      <c r="G22" s="81"/>
      <c r="H22" s="81"/>
      <c r="I22" s="81"/>
      <c r="J22" s="81"/>
      <c r="K22" s="81"/>
      <c r="L22" s="79"/>
      <c r="M22" s="78"/>
      <c r="N22" s="136"/>
      <c r="O22" s="78"/>
      <c r="P22" s="89"/>
      <c r="U22" s="25"/>
      <c r="V22" s="24"/>
      <c r="W22" s="24"/>
      <c r="X22" s="25"/>
    </row>
    <row r="23" spans="1:24" ht="16.5" customHeight="1" x14ac:dyDescent="0.2">
      <c r="A23" s="14">
        <f>'C kopā'!A22</f>
        <v>10</v>
      </c>
      <c r="B23" s="134">
        <f>'C kopā'!B22</f>
        <v>0</v>
      </c>
      <c r="C23" s="134">
        <f>'C kopā'!D22</f>
        <v>0</v>
      </c>
      <c r="D23" s="87"/>
      <c r="E23" s="87"/>
      <c r="F23" s="87"/>
      <c r="G23" s="87"/>
      <c r="H23" s="81"/>
      <c r="I23" s="81"/>
      <c r="J23" s="81"/>
      <c r="K23" s="81"/>
      <c r="L23" s="79"/>
      <c r="M23" s="78"/>
      <c r="N23" s="136"/>
      <c r="O23" s="78"/>
      <c r="P23" s="89"/>
      <c r="U23" s="25"/>
      <c r="V23" s="24"/>
      <c r="W23" s="24"/>
      <c r="X23" s="25"/>
    </row>
    <row r="24" spans="1:24" ht="15.75" customHeight="1" x14ac:dyDescent="0.2">
      <c r="A24" s="14">
        <f>'C kopā'!A23</f>
        <v>11</v>
      </c>
      <c r="B24" s="134">
        <f>'C kopā'!B23</f>
        <v>0</v>
      </c>
      <c r="C24" s="134">
        <f>'C kopā'!D23</f>
        <v>0</v>
      </c>
      <c r="D24" s="87"/>
      <c r="E24" s="87"/>
      <c r="F24" s="87"/>
      <c r="G24" s="87"/>
      <c r="H24" s="81"/>
      <c r="I24" s="81"/>
      <c r="J24" s="81"/>
      <c r="K24" s="81"/>
      <c r="L24" s="79"/>
      <c r="M24" s="78"/>
      <c r="N24" s="136"/>
      <c r="O24" s="78"/>
      <c r="P24" s="89"/>
      <c r="U24" s="25"/>
      <c r="V24" s="24"/>
      <c r="W24" s="24"/>
      <c r="X24" s="25"/>
    </row>
    <row r="25" spans="1:24" ht="15.75" customHeight="1" x14ac:dyDescent="0.2">
      <c r="A25" s="14">
        <f>'C kopā'!A24</f>
        <v>12</v>
      </c>
      <c r="B25" s="134">
        <f>'C kopā'!B24</f>
        <v>0</v>
      </c>
      <c r="C25" s="134">
        <f>'C kopā'!D24</f>
        <v>0</v>
      </c>
      <c r="D25" s="87"/>
      <c r="E25" s="87"/>
      <c r="F25" s="87"/>
      <c r="G25" s="87"/>
      <c r="H25" s="81"/>
      <c r="I25" s="81"/>
      <c r="J25" s="81"/>
      <c r="K25" s="81"/>
      <c r="L25" s="79"/>
      <c r="M25" s="78"/>
      <c r="N25" s="136"/>
      <c r="O25" s="78"/>
      <c r="P25" s="89"/>
      <c r="U25" s="25"/>
      <c r="V25" s="24"/>
      <c r="W25" s="24"/>
      <c r="X25" s="25"/>
    </row>
    <row r="26" spans="1:24" ht="17.25" customHeight="1" x14ac:dyDescent="0.2">
      <c r="A26" s="14">
        <f>'C kopā'!A25</f>
        <v>13</v>
      </c>
      <c r="B26" s="134">
        <f>'C kopā'!B25</f>
        <v>0</v>
      </c>
      <c r="C26" s="134">
        <f>'C kopā'!D25</f>
        <v>0</v>
      </c>
      <c r="D26" s="81"/>
      <c r="E26" s="81"/>
      <c r="F26" s="81"/>
      <c r="G26" s="81"/>
      <c r="H26" s="81"/>
      <c r="I26" s="81"/>
      <c r="J26" s="81"/>
      <c r="K26" s="81"/>
      <c r="L26" s="79"/>
      <c r="M26" s="78"/>
      <c r="N26" s="136"/>
      <c r="O26" s="78"/>
      <c r="P26" s="89"/>
      <c r="U26" s="25"/>
      <c r="V26" s="24"/>
      <c r="W26" s="24"/>
      <c r="X26" s="25"/>
    </row>
    <row r="27" spans="1:24" ht="16" x14ac:dyDescent="0.2">
      <c r="A27" s="14">
        <f>'C kopā'!A26</f>
        <v>14</v>
      </c>
      <c r="B27" s="134">
        <f>'C kopā'!B26</f>
        <v>0</v>
      </c>
      <c r="C27" s="134">
        <f>'C kopā'!D26</f>
        <v>0</v>
      </c>
      <c r="D27" s="81"/>
      <c r="E27" s="81"/>
      <c r="F27" s="81"/>
      <c r="G27" s="81"/>
      <c r="H27" s="81"/>
      <c r="I27" s="81"/>
      <c r="J27" s="81"/>
      <c r="K27" s="81"/>
      <c r="L27" s="79"/>
      <c r="M27" s="78"/>
      <c r="N27" s="136"/>
      <c r="O27" s="78"/>
      <c r="P27" s="89"/>
      <c r="U27" s="25"/>
      <c r="V27" s="24"/>
      <c r="W27" s="24"/>
      <c r="X27" s="25"/>
    </row>
    <row r="28" spans="1:24" ht="16" x14ac:dyDescent="0.2">
      <c r="A28" s="14">
        <f>'C kopā'!A27</f>
        <v>15</v>
      </c>
      <c r="B28" s="134">
        <f>'C kopā'!B27</f>
        <v>0</v>
      </c>
      <c r="C28" s="134">
        <f>'C kopā'!D27</f>
        <v>0</v>
      </c>
      <c r="D28" s="105"/>
      <c r="E28" s="105"/>
      <c r="F28" s="105"/>
      <c r="G28" s="105"/>
      <c r="H28" s="105"/>
      <c r="I28" s="105"/>
      <c r="J28" s="105"/>
      <c r="K28" s="105"/>
      <c r="L28" s="107"/>
      <c r="M28" s="102"/>
      <c r="N28" s="102"/>
      <c r="O28" s="102"/>
      <c r="P28" s="89"/>
      <c r="U28" s="25"/>
      <c r="V28" s="24"/>
      <c r="W28" s="24"/>
      <c r="X28" s="25"/>
    </row>
    <row r="29" spans="1:24" ht="16" x14ac:dyDescent="0.2">
      <c r="A29" s="14">
        <f>'C kopā'!A28</f>
        <v>16</v>
      </c>
      <c r="B29" s="134">
        <f>'C kopā'!B28</f>
        <v>0</v>
      </c>
      <c r="C29" s="134">
        <f>'C kopā'!D28</f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124"/>
      <c r="N29" s="124"/>
      <c r="O29" s="80"/>
      <c r="P29" s="89"/>
      <c r="U29" s="25"/>
      <c r="V29" s="24"/>
      <c r="W29" s="24"/>
      <c r="X29" s="25"/>
    </row>
    <row r="30" spans="1:24" ht="16" x14ac:dyDescent="0.2">
      <c r="A30" s="80"/>
      <c r="B30" s="76"/>
      <c r="C30" s="76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U30" s="25"/>
      <c r="V30" s="24"/>
      <c r="W30" s="24"/>
      <c r="X30" s="25"/>
    </row>
    <row r="31" spans="1:24" ht="16" x14ac:dyDescent="0.2">
      <c r="A31" s="80"/>
      <c r="B31" s="76"/>
      <c r="C31" s="76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U31" s="25"/>
      <c r="V31" s="24"/>
      <c r="W31" s="24"/>
      <c r="X31" s="25"/>
    </row>
    <row r="32" spans="1:24" ht="16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U32" s="25"/>
      <c r="V32" s="24"/>
      <c r="W32" s="24"/>
      <c r="X32" s="25"/>
    </row>
    <row r="33" spans="1:24" ht="16" x14ac:dyDescent="0.2">
      <c r="A33" s="360" t="str">
        <f>'D Kopā'!A29</f>
        <v>Rīgas atklātās sacensības sporta tūrisma un alpīnisma tehnikā  2018.gada 15. aprīlī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U33" s="25"/>
      <c r="V33" s="24"/>
      <c r="W33" s="24"/>
      <c r="X33" s="25"/>
    </row>
    <row r="34" spans="1:24" ht="19" x14ac:dyDescent="0.25">
      <c r="A34" s="3"/>
      <c r="B34" s="359" t="s">
        <v>175</v>
      </c>
      <c r="C34" s="359"/>
      <c r="M34" s="6"/>
      <c r="N34" s="6"/>
      <c r="O34" s="7"/>
      <c r="P34" s="7"/>
      <c r="U34" s="25"/>
      <c r="V34" s="24"/>
      <c r="W34" s="24"/>
      <c r="X34" s="25"/>
    </row>
    <row r="35" spans="1:24" ht="19" x14ac:dyDescent="0.25">
      <c r="A35" s="3"/>
      <c r="B35" s="3" t="str">
        <f>'C kopā'!A31</f>
        <v>C grupa meitenes</v>
      </c>
      <c r="C35" s="3"/>
      <c r="M35" s="6"/>
      <c r="N35" s="6"/>
      <c r="O35" s="7"/>
      <c r="P35" s="7"/>
      <c r="U35" s="25"/>
      <c r="V35" s="24"/>
      <c r="W35" s="24"/>
      <c r="X35" s="25"/>
    </row>
    <row r="36" spans="1:24" ht="12.75" customHeight="1" x14ac:dyDescent="0.2">
      <c r="A36" s="356"/>
      <c r="B36" s="357" t="s">
        <v>25</v>
      </c>
      <c r="C36" s="357" t="s">
        <v>0</v>
      </c>
      <c r="D36" s="355" t="s">
        <v>8</v>
      </c>
      <c r="E36" s="355" t="s">
        <v>9</v>
      </c>
      <c r="F36" s="355" t="s">
        <v>10</v>
      </c>
      <c r="G36" s="355" t="s">
        <v>11</v>
      </c>
      <c r="H36" s="355" t="s">
        <v>12</v>
      </c>
      <c r="I36" s="355" t="s">
        <v>13</v>
      </c>
      <c r="J36" s="355" t="s">
        <v>14</v>
      </c>
      <c r="K36" s="355" t="s">
        <v>15</v>
      </c>
      <c r="L36" s="356" t="s">
        <v>16</v>
      </c>
      <c r="M36" s="377" t="s">
        <v>17</v>
      </c>
      <c r="N36" s="377" t="s">
        <v>49</v>
      </c>
      <c r="O36" s="376" t="s">
        <v>52</v>
      </c>
      <c r="P36" s="376" t="s">
        <v>1</v>
      </c>
      <c r="U36" s="25"/>
      <c r="V36" s="24"/>
      <c r="W36" s="24"/>
      <c r="X36" s="25"/>
    </row>
    <row r="37" spans="1:24" ht="16" x14ac:dyDescent="0.2">
      <c r="A37" s="356"/>
      <c r="B37" s="357"/>
      <c r="C37" s="357"/>
      <c r="D37" s="355"/>
      <c r="E37" s="355"/>
      <c r="F37" s="355"/>
      <c r="G37" s="355"/>
      <c r="H37" s="355"/>
      <c r="I37" s="355"/>
      <c r="J37" s="355"/>
      <c r="K37" s="355"/>
      <c r="L37" s="356"/>
      <c r="M37" s="377"/>
      <c r="N37" s="377"/>
      <c r="O37" s="376"/>
      <c r="P37" s="376"/>
      <c r="U37" s="25"/>
      <c r="V37" s="24"/>
      <c r="W37" s="24"/>
      <c r="X37" s="25"/>
    </row>
    <row r="38" spans="1:24" ht="16" x14ac:dyDescent="0.2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6"/>
      <c r="M38" s="377"/>
      <c r="N38" s="377"/>
      <c r="O38" s="376"/>
      <c r="P38" s="376"/>
      <c r="U38" s="25"/>
      <c r="V38" s="24"/>
      <c r="W38" s="24"/>
      <c r="X38" s="25"/>
    </row>
    <row r="39" spans="1:24" ht="16" x14ac:dyDescent="0.2">
      <c r="A39" s="356"/>
      <c r="B39" s="357"/>
      <c r="C39" s="357"/>
      <c r="D39" s="355"/>
      <c r="E39" s="355"/>
      <c r="F39" s="355"/>
      <c r="G39" s="355"/>
      <c r="H39" s="355"/>
      <c r="I39" s="355"/>
      <c r="J39" s="355"/>
      <c r="K39" s="355"/>
      <c r="L39" s="356"/>
      <c r="M39" s="377"/>
      <c r="N39" s="377"/>
      <c r="O39" s="376"/>
      <c r="P39" s="376"/>
      <c r="U39" s="25"/>
      <c r="V39" s="24"/>
      <c r="W39" s="24"/>
      <c r="X39" s="25"/>
    </row>
    <row r="40" spans="1:24" ht="16" x14ac:dyDescent="0.2">
      <c r="A40" s="356"/>
      <c r="B40" s="357"/>
      <c r="C40" s="357"/>
      <c r="D40" s="355"/>
      <c r="E40" s="355"/>
      <c r="F40" s="355"/>
      <c r="G40" s="355"/>
      <c r="H40" s="355"/>
      <c r="I40" s="355"/>
      <c r="J40" s="355"/>
      <c r="K40" s="355"/>
      <c r="L40" s="356"/>
      <c r="M40" s="377"/>
      <c r="N40" s="377"/>
      <c r="O40" s="376"/>
      <c r="P40" s="376"/>
      <c r="U40" s="25"/>
      <c r="V40" s="24"/>
      <c r="W40" s="24"/>
      <c r="X40" s="25"/>
    </row>
    <row r="41" spans="1:24" ht="16" x14ac:dyDescent="0.2">
      <c r="A41" s="356"/>
      <c r="B41" s="357"/>
      <c r="C41" s="357"/>
      <c r="D41" s="355"/>
      <c r="E41" s="355"/>
      <c r="F41" s="355"/>
      <c r="G41" s="355"/>
      <c r="H41" s="355"/>
      <c r="I41" s="355"/>
      <c r="J41" s="355"/>
      <c r="K41" s="355"/>
      <c r="L41" s="356"/>
      <c r="M41" s="377"/>
      <c r="N41" s="377"/>
      <c r="O41" s="376"/>
      <c r="P41" s="376"/>
      <c r="U41" s="25"/>
      <c r="V41" s="24"/>
      <c r="W41" s="24"/>
      <c r="X41" s="25"/>
    </row>
    <row r="42" spans="1:24" ht="17" thickBot="1" x14ac:dyDescent="0.25">
      <c r="A42" s="356"/>
      <c r="B42" s="357"/>
      <c r="C42" s="357"/>
      <c r="D42" s="355"/>
      <c r="E42" s="355"/>
      <c r="F42" s="355"/>
      <c r="G42" s="355"/>
      <c r="H42" s="355"/>
      <c r="I42" s="355"/>
      <c r="J42" s="355"/>
      <c r="K42" s="355"/>
      <c r="L42" s="356"/>
      <c r="M42" s="377"/>
      <c r="N42" s="377"/>
      <c r="O42" s="376"/>
      <c r="P42" s="376"/>
      <c r="U42" s="25"/>
      <c r="V42" s="24"/>
      <c r="W42" s="24"/>
      <c r="X42" s="25"/>
    </row>
    <row r="43" spans="1:24" ht="17" thickBot="1" x14ac:dyDescent="0.25">
      <c r="A43" s="356"/>
      <c r="B43" s="357"/>
      <c r="C43" s="357"/>
      <c r="D43" s="355"/>
      <c r="E43" s="355"/>
      <c r="F43" s="355"/>
      <c r="G43" s="355"/>
      <c r="H43" s="355"/>
      <c r="I43" s="355"/>
      <c r="J43" s="355"/>
      <c r="K43" s="355"/>
      <c r="L43" s="356"/>
      <c r="M43" s="377"/>
      <c r="N43" s="377"/>
      <c r="O43" s="376"/>
      <c r="P43" s="376"/>
      <c r="Q43" s="181">
        <v>3.4722222222222224E-4</v>
      </c>
      <c r="U43" s="25"/>
      <c r="V43" s="24"/>
      <c r="W43" s="24"/>
      <c r="X43" s="25"/>
    </row>
    <row r="44" spans="1:24" ht="33" thickBot="1" x14ac:dyDescent="0.25">
      <c r="A44" s="5"/>
      <c r="B44" s="5"/>
      <c r="C44" s="5"/>
      <c r="D44" s="5">
        <v>1</v>
      </c>
      <c r="E44" s="5">
        <v>2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6</v>
      </c>
      <c r="L44" s="8" t="s">
        <v>74</v>
      </c>
      <c r="M44" s="9"/>
      <c r="N44" s="128"/>
      <c r="O44" s="10"/>
      <c r="P44" s="10"/>
      <c r="U44" s="25"/>
      <c r="V44" s="24"/>
      <c r="W44" s="24"/>
      <c r="X44" s="25"/>
    </row>
    <row r="45" spans="1:24" ht="16" x14ac:dyDescent="0.2">
      <c r="A45" s="16">
        <f>'C kopā'!A41</f>
        <v>1</v>
      </c>
      <c r="B45" s="133" t="str">
        <f>'C kopā'!B41</f>
        <v>Līva Dorila</v>
      </c>
      <c r="C45" s="133" t="str">
        <f>'C kopā'!D41</f>
        <v>BJC Daugmale</v>
      </c>
      <c r="D45" s="75"/>
      <c r="E45" s="75"/>
      <c r="F45" s="75"/>
      <c r="G45" s="75"/>
      <c r="H45" s="75"/>
      <c r="I45" s="75"/>
      <c r="J45" s="75"/>
      <c r="K45" s="75"/>
      <c r="L45" s="2"/>
      <c r="M45" s="11">
        <v>1.7245370370370372E-3</v>
      </c>
      <c r="N45" s="219"/>
      <c r="O45" s="219">
        <f>M45+L45*$Q$43</f>
        <v>1.7245370370370372E-3</v>
      </c>
      <c r="P45" s="19">
        <v>2</v>
      </c>
      <c r="U45" s="25"/>
      <c r="V45" s="24"/>
      <c r="W45" s="24"/>
      <c r="X45" s="25"/>
    </row>
    <row r="46" spans="1:24" ht="16" x14ac:dyDescent="0.2">
      <c r="A46" s="16">
        <f>'C kopā'!A42</f>
        <v>2</v>
      </c>
      <c r="B46" s="133" t="str">
        <f>'C kopā'!B42</f>
        <v>Simona Pūpola</v>
      </c>
      <c r="C46" s="133" t="str">
        <f>'C kopā'!D42</f>
        <v>BJC Daugmale</v>
      </c>
      <c r="D46" s="75"/>
      <c r="E46" s="75"/>
      <c r="F46" s="75"/>
      <c r="G46" s="75"/>
      <c r="H46" s="75"/>
      <c r="I46" s="75"/>
      <c r="J46" s="75"/>
      <c r="K46" s="75"/>
      <c r="L46" s="2"/>
      <c r="M46" s="11" t="s">
        <v>185</v>
      </c>
      <c r="N46" s="219"/>
      <c r="O46" s="219" t="s">
        <v>48</v>
      </c>
      <c r="P46" s="19" t="s">
        <v>48</v>
      </c>
      <c r="U46" s="25"/>
      <c r="V46" s="24"/>
      <c r="W46" s="24"/>
      <c r="X46" s="25"/>
    </row>
    <row r="47" spans="1:24" ht="15.75" customHeight="1" x14ac:dyDescent="0.2">
      <c r="A47" s="16">
        <f>'C kopā'!A43</f>
        <v>3</v>
      </c>
      <c r="B47" s="133" t="str">
        <f>'C kopā'!B43</f>
        <v>Beāte Lejiete</v>
      </c>
      <c r="C47" s="133" t="str">
        <f>'C kopā'!D43</f>
        <v>BJC Daugmale</v>
      </c>
      <c r="D47" s="20"/>
      <c r="E47" s="21"/>
      <c r="F47" s="75"/>
      <c r="G47" s="75"/>
      <c r="H47" s="75"/>
      <c r="I47" s="75"/>
      <c r="J47" s="75"/>
      <c r="K47" s="75"/>
      <c r="L47" s="2"/>
      <c r="M47" s="11">
        <v>1.8981481481481482E-3</v>
      </c>
      <c r="N47" s="219"/>
      <c r="O47" s="219">
        <f>M47+L47*$Q$43</f>
        <v>1.8981481481481482E-3</v>
      </c>
      <c r="P47" s="19">
        <v>4</v>
      </c>
      <c r="U47" s="25"/>
      <c r="V47" s="24"/>
      <c r="W47" s="24"/>
      <c r="X47" s="25"/>
    </row>
    <row r="48" spans="1:24" ht="16" x14ac:dyDescent="0.2">
      <c r="A48" s="16">
        <f>'C kopā'!A44</f>
        <v>4</v>
      </c>
      <c r="B48" s="133" t="str">
        <f>'C kopā'!B44</f>
        <v>Līza Paničuka</v>
      </c>
      <c r="C48" s="133" t="str">
        <f>'C kopā'!D44</f>
        <v>BJC Daugmale</v>
      </c>
      <c r="D48" s="75"/>
      <c r="E48" s="75"/>
      <c r="F48" s="75"/>
      <c r="G48" s="75"/>
      <c r="H48" s="75"/>
      <c r="I48" s="75"/>
      <c r="J48" s="75"/>
      <c r="K48" s="75"/>
      <c r="L48" s="2"/>
      <c r="M48" s="11">
        <v>1.7708333333333332E-3</v>
      </c>
      <c r="N48" s="219"/>
      <c r="O48" s="219">
        <f>M48+L48*$Q$43</f>
        <v>1.7708333333333332E-3</v>
      </c>
      <c r="P48" s="19">
        <v>3</v>
      </c>
      <c r="U48" s="25"/>
      <c r="V48" s="24"/>
      <c r="W48" s="24"/>
      <c r="X48" s="25"/>
    </row>
    <row r="49" spans="1:24" ht="16" x14ac:dyDescent="0.2">
      <c r="A49" s="16">
        <f>'C kopā'!A45</f>
        <v>5</v>
      </c>
      <c r="B49" s="133" t="str">
        <f>'C kopā'!B45</f>
        <v>Annija Amanda Cimermane</v>
      </c>
      <c r="C49" s="133" t="str">
        <f>'C kopā'!D45</f>
        <v>RSP</v>
      </c>
      <c r="D49" s="94"/>
      <c r="E49" s="94"/>
      <c r="F49" s="75"/>
      <c r="G49" s="75"/>
      <c r="H49" s="75"/>
      <c r="I49" s="75"/>
      <c r="J49" s="75"/>
      <c r="K49" s="75"/>
      <c r="L49" s="2"/>
      <c r="M49" s="11">
        <v>2.4189814814814816E-3</v>
      </c>
      <c r="N49" s="219"/>
      <c r="O49" s="219">
        <f>M49+L49*$Q$43</f>
        <v>2.4189814814814816E-3</v>
      </c>
      <c r="P49" s="19">
        <v>5</v>
      </c>
      <c r="U49" s="25"/>
      <c r="V49" s="24"/>
      <c r="W49" s="24"/>
      <c r="X49" s="25"/>
    </row>
    <row r="50" spans="1:24" ht="17.25" customHeight="1" x14ac:dyDescent="0.2">
      <c r="A50" s="16">
        <f>'C kopā'!A46</f>
        <v>6</v>
      </c>
      <c r="B50" s="133" t="str">
        <f>'C kopā'!B46</f>
        <v>Emīlija Alise Pilsuma</v>
      </c>
      <c r="C50" s="133" t="str">
        <f>'C kopā'!D46</f>
        <v>RSP</v>
      </c>
      <c r="D50" s="87"/>
      <c r="E50" s="87"/>
      <c r="F50" s="53"/>
      <c r="G50" s="75"/>
      <c r="H50" s="75"/>
      <c r="I50" s="75"/>
      <c r="J50" s="75"/>
      <c r="K50" s="75"/>
      <c r="L50" s="2"/>
      <c r="M50" s="11" t="s">
        <v>185</v>
      </c>
      <c r="N50" s="219"/>
      <c r="O50" s="219" t="s">
        <v>48</v>
      </c>
      <c r="P50" s="19" t="s">
        <v>48</v>
      </c>
      <c r="S50" s="192"/>
      <c r="U50" s="25"/>
      <c r="V50" s="24"/>
      <c r="W50" s="24"/>
      <c r="X50" s="25"/>
    </row>
    <row r="51" spans="1:24" ht="16" x14ac:dyDescent="0.2">
      <c r="A51" s="16">
        <f>'C kopā'!A47</f>
        <v>7</v>
      </c>
      <c r="B51" s="133" t="str">
        <f>'C kopā'!B47</f>
        <v>Marta Kalnāre</v>
      </c>
      <c r="C51" s="133" t="str">
        <f>'C kopā'!D47</f>
        <v>RSP</v>
      </c>
      <c r="D51" s="48"/>
      <c r="E51" s="48"/>
      <c r="F51" s="75"/>
      <c r="G51" s="75"/>
      <c r="H51" s="75"/>
      <c r="I51" s="75"/>
      <c r="J51" s="75"/>
      <c r="K51" s="75"/>
      <c r="L51" s="2"/>
      <c r="M51" s="11">
        <v>1.6435185185185183E-3</v>
      </c>
      <c r="N51" s="198"/>
      <c r="O51" s="219">
        <f>M51+L51*$Q$43</f>
        <v>1.6435185185185183E-3</v>
      </c>
      <c r="P51" s="54">
        <v>1</v>
      </c>
      <c r="U51" s="25"/>
      <c r="V51" s="24"/>
      <c r="W51" s="24"/>
      <c r="X51" s="25"/>
    </row>
    <row r="52" spans="1:24" ht="16" x14ac:dyDescent="0.2">
      <c r="A52" s="16">
        <f>'C kopā'!A48</f>
        <v>8</v>
      </c>
      <c r="B52" s="133" t="str">
        <f>'C kopā'!B48</f>
        <v>Ruslana Kondraševa</v>
      </c>
      <c r="C52" s="133" t="str">
        <f>'C kopā'!D48</f>
        <v>BJC Daugmale</v>
      </c>
      <c r="D52" s="75"/>
      <c r="E52" s="75"/>
      <c r="F52" s="75"/>
      <c r="G52" s="75"/>
      <c r="H52" s="75"/>
      <c r="I52" s="75"/>
      <c r="J52" s="75"/>
      <c r="K52" s="75"/>
      <c r="L52" s="2"/>
      <c r="M52" s="11">
        <v>2.6504629629629625E-3</v>
      </c>
      <c r="N52" s="198"/>
      <c r="O52" s="219">
        <f>M52+L52*$Q$43</f>
        <v>2.6504629629629625E-3</v>
      </c>
      <c r="P52" s="54">
        <v>6</v>
      </c>
      <c r="U52" s="25"/>
      <c r="V52" s="24"/>
      <c r="W52" s="24"/>
      <c r="X52" s="25"/>
    </row>
    <row r="53" spans="1:24" ht="16" hidden="1" x14ac:dyDescent="0.2">
      <c r="A53" s="16">
        <f>'C kopā'!A49</f>
        <v>9</v>
      </c>
      <c r="B53" s="133">
        <f>'C kopā'!B49</f>
        <v>0</v>
      </c>
      <c r="C53" s="133">
        <f>'C kopā'!D49</f>
        <v>0</v>
      </c>
      <c r="D53" s="94"/>
      <c r="E53" s="94"/>
      <c r="F53" s="94"/>
      <c r="G53" s="94"/>
      <c r="H53" s="94"/>
      <c r="I53" s="94"/>
      <c r="J53" s="94"/>
      <c r="K53" s="94"/>
      <c r="L53" s="58"/>
      <c r="M53" s="193"/>
      <c r="N53" s="198"/>
      <c r="O53" s="11">
        <f t="shared" ref="O53:O58" si="1">L53+N53</f>
        <v>0</v>
      </c>
      <c r="P53" s="19"/>
      <c r="U53" s="25"/>
      <c r="V53" s="24"/>
      <c r="W53" s="24"/>
      <c r="X53" s="25"/>
    </row>
    <row r="54" spans="1:24" ht="16" hidden="1" x14ac:dyDescent="0.2">
      <c r="A54" s="16">
        <f>'C kopā'!A50</f>
        <v>10</v>
      </c>
      <c r="B54" s="133">
        <f>'C kopā'!B50</f>
        <v>0</v>
      </c>
      <c r="C54" s="133">
        <f>'C kopā'!D50</f>
        <v>0</v>
      </c>
      <c r="D54" s="81"/>
      <c r="E54" s="81"/>
      <c r="F54" s="81"/>
      <c r="G54" s="81"/>
      <c r="H54" s="81"/>
      <c r="I54" s="81"/>
      <c r="J54" s="81"/>
      <c r="K54" s="81"/>
      <c r="L54" s="79"/>
      <c r="M54" s="194"/>
      <c r="N54" s="198"/>
      <c r="O54" s="11">
        <f t="shared" si="1"/>
        <v>0</v>
      </c>
      <c r="P54" s="54"/>
      <c r="U54" s="25"/>
      <c r="V54" s="24"/>
      <c r="W54" s="24"/>
      <c r="X54" s="25"/>
    </row>
    <row r="55" spans="1:24" ht="16" hidden="1" x14ac:dyDescent="0.2">
      <c r="A55" s="16">
        <f>'C kopā'!A51</f>
        <v>11</v>
      </c>
      <c r="B55" s="133">
        <f>'C kopā'!B51</f>
        <v>0</v>
      </c>
      <c r="C55" s="133">
        <f>'C kopā'!D51</f>
        <v>0</v>
      </c>
      <c r="D55" s="80"/>
      <c r="E55" s="80"/>
      <c r="F55" s="80"/>
      <c r="G55" s="80"/>
      <c r="H55" s="80"/>
      <c r="I55" s="80"/>
      <c r="J55" s="80"/>
      <c r="K55" s="80"/>
      <c r="L55" s="80"/>
      <c r="M55" s="195"/>
      <c r="N55" s="198"/>
      <c r="O55" s="11">
        <f t="shared" si="1"/>
        <v>0</v>
      </c>
      <c r="P55" s="54"/>
      <c r="U55" s="25"/>
      <c r="V55" s="24"/>
      <c r="W55" s="24"/>
      <c r="X55" s="25"/>
    </row>
    <row r="56" spans="1:24" ht="16" hidden="1" x14ac:dyDescent="0.2">
      <c r="A56" s="16">
        <f>'C kopā'!A52</f>
        <v>12</v>
      </c>
      <c r="B56" s="133">
        <f>'C kopā'!B52</f>
        <v>0</v>
      </c>
      <c r="C56" s="133">
        <f>'C kopā'!D52</f>
        <v>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96"/>
      <c r="N56" s="198"/>
      <c r="O56" s="11">
        <f t="shared" si="1"/>
        <v>0</v>
      </c>
      <c r="P56" s="54"/>
      <c r="U56" s="25"/>
      <c r="V56" s="25"/>
      <c r="W56" s="25"/>
      <c r="X56" s="25"/>
    </row>
    <row r="57" spans="1:24" ht="16" hidden="1" x14ac:dyDescent="0.2">
      <c r="A57" s="16">
        <f>'C kopā'!A53</f>
        <v>13</v>
      </c>
      <c r="B57" s="133">
        <f>'C kopā'!B53</f>
        <v>0</v>
      </c>
      <c r="C57" s="133">
        <f>'C kopā'!D53</f>
        <v>0</v>
      </c>
      <c r="D57" s="84"/>
      <c r="E57" s="84"/>
      <c r="F57" s="84"/>
      <c r="G57" s="84"/>
      <c r="H57" s="84"/>
      <c r="I57" s="84"/>
      <c r="J57" s="84"/>
      <c r="K57" s="84"/>
      <c r="L57" s="84"/>
      <c r="M57" s="197"/>
      <c r="N57" s="198"/>
      <c r="O57" s="11">
        <f t="shared" si="1"/>
        <v>0</v>
      </c>
      <c r="P57" s="19"/>
      <c r="U57" s="25"/>
      <c r="V57" s="25"/>
      <c r="W57" s="25"/>
      <c r="X57" s="25"/>
    </row>
    <row r="58" spans="1:24" ht="16" hidden="1" x14ac:dyDescent="0.2">
      <c r="A58" s="16">
        <f>'C kopā'!A54</f>
        <v>14</v>
      </c>
      <c r="B58" s="133">
        <f>'C kopā'!B54</f>
        <v>0</v>
      </c>
      <c r="C58" s="133">
        <f>'C kopā'!D54</f>
        <v>0</v>
      </c>
      <c r="D58" s="84"/>
      <c r="E58" s="84"/>
      <c r="F58" s="84"/>
      <c r="G58" s="84"/>
      <c r="H58" s="84"/>
      <c r="I58" s="84"/>
      <c r="J58" s="84"/>
      <c r="K58" s="84"/>
      <c r="L58" s="84"/>
      <c r="M58" s="197"/>
      <c r="N58" s="198"/>
      <c r="O58" s="198">
        <f t="shared" si="1"/>
        <v>0</v>
      </c>
      <c r="P58" s="54"/>
    </row>
  </sheetData>
  <sheetProtection selectLockedCells="1" selectUnlockedCells="1"/>
  <autoFilter ref="A44:X44">
    <sortState ref="A45:X52">
      <sortCondition ref="A44"/>
    </sortState>
  </autoFilter>
  <mergeCells count="36">
    <mergeCell ref="A1:P1"/>
    <mergeCell ref="B2:C2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O4:O11"/>
    <mergeCell ref="P4:P11"/>
    <mergeCell ref="N4:N11"/>
    <mergeCell ref="B34:C34"/>
    <mergeCell ref="A33:P33"/>
    <mergeCell ref="I4:I11"/>
    <mergeCell ref="J4:J11"/>
    <mergeCell ref="K4:K11"/>
    <mergeCell ref="L4:L11"/>
    <mergeCell ref="A36:A43"/>
    <mergeCell ref="B36:B43"/>
    <mergeCell ref="C36:C43"/>
    <mergeCell ref="L36:L43"/>
    <mergeCell ref="M36:M43"/>
    <mergeCell ref="D36:D43"/>
    <mergeCell ref="E36:E43"/>
    <mergeCell ref="F36:F43"/>
    <mergeCell ref="G36:G43"/>
    <mergeCell ref="O36:O43"/>
    <mergeCell ref="P36:P43"/>
    <mergeCell ref="H36:H43"/>
    <mergeCell ref="I36:I43"/>
    <mergeCell ref="J36:J43"/>
    <mergeCell ref="K36:K43"/>
    <mergeCell ref="N36:N43"/>
  </mergeCells>
  <phoneticPr fontId="5" type="noConversion"/>
  <pageMargins left="0.40972222222222221" right="0.75" top="0.12013888888888889" bottom="0.12986111111111112" header="0.51180555555555551" footer="0.51180555555555551"/>
  <pageSetup paperSize="9" scale="83" firstPageNumber="0" orientation="landscape" verticalDpi="300" r:id="rId1"/>
  <headerFooter alignWithMargins="0"/>
  <rowBreaks count="1" manualBreakCount="1">
    <brk id="3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58"/>
  <sheetViews>
    <sheetView view="pageBreakPreview" topLeftCell="A38" zoomScale="115" zoomScaleSheetLayoutView="115" workbookViewId="0">
      <selection activeCell="L62" sqref="L62"/>
    </sheetView>
  </sheetViews>
  <sheetFormatPr baseColWidth="10" defaultColWidth="8.83203125" defaultRowHeight="15" x14ac:dyDescent="0.2"/>
  <cols>
    <col min="1" max="1" width="4.83203125" customWidth="1"/>
    <col min="2" max="2" width="25.5" customWidth="1"/>
    <col min="3" max="3" width="21.5" customWidth="1"/>
    <col min="4" max="4" width="7.33203125" customWidth="1"/>
    <col min="5" max="5" width="7" customWidth="1"/>
    <col min="6" max="6" width="5.6640625" customWidth="1"/>
    <col min="7" max="7" width="7.33203125" customWidth="1"/>
    <col min="8" max="8" width="7.1640625" customWidth="1"/>
    <col min="9" max="9" width="6.83203125" customWidth="1"/>
    <col min="10" max="10" width="5.5" customWidth="1"/>
    <col min="11" max="11" width="7.83203125" customWidth="1"/>
    <col min="12" max="12" width="10.6640625" customWidth="1"/>
    <col min="14" max="14" width="0" hidden="1" customWidth="1"/>
  </cols>
  <sheetData>
    <row r="1" spans="1:17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5" customHeight="1" x14ac:dyDescent="0.25">
      <c r="A2" s="3"/>
      <c r="B2" s="359" t="s">
        <v>51</v>
      </c>
      <c r="C2" s="359"/>
      <c r="M2" s="6"/>
      <c r="N2" s="6"/>
      <c r="O2" s="7"/>
      <c r="P2" s="7"/>
    </row>
    <row r="3" spans="1:17" ht="15.75" customHeight="1" thickBot="1" x14ac:dyDescent="0.3">
      <c r="A3" s="3"/>
      <c r="B3" s="3" t="str">
        <f>'C kopā'!A2</f>
        <v>C grupa Zēni</v>
      </c>
      <c r="C3" s="3"/>
      <c r="M3" s="6"/>
      <c r="N3" s="6"/>
      <c r="O3" s="7"/>
      <c r="P3" s="7"/>
    </row>
    <row r="4" spans="1:17" ht="15.75" customHeight="1" thickBot="1" x14ac:dyDescent="0.25">
      <c r="A4" s="356"/>
      <c r="B4" s="357" t="s">
        <v>25</v>
      </c>
      <c r="C4" s="357" t="s">
        <v>0</v>
      </c>
      <c r="D4" s="355" t="s">
        <v>8</v>
      </c>
      <c r="E4" s="355" t="s">
        <v>9</v>
      </c>
      <c r="F4" s="355" t="s">
        <v>10</v>
      </c>
      <c r="G4" s="355" t="s">
        <v>11</v>
      </c>
      <c r="H4" s="355" t="s">
        <v>12</v>
      </c>
      <c r="I4" s="355" t="s">
        <v>13</v>
      </c>
      <c r="J4" s="355" t="s">
        <v>14</v>
      </c>
      <c r="K4" s="355" t="s">
        <v>15</v>
      </c>
      <c r="L4" s="356" t="s">
        <v>16</v>
      </c>
      <c r="M4" s="377" t="s">
        <v>17</v>
      </c>
      <c r="N4" s="377" t="s">
        <v>49</v>
      </c>
      <c r="O4" s="376" t="s">
        <v>52</v>
      </c>
      <c r="P4" s="376" t="s">
        <v>1</v>
      </c>
    </row>
    <row r="5" spans="1:17" ht="15" customHeight="1" thickBot="1" x14ac:dyDescent="0.25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6"/>
      <c r="M5" s="377"/>
      <c r="N5" s="377"/>
      <c r="O5" s="376"/>
      <c r="P5" s="376"/>
    </row>
    <row r="6" spans="1:17" ht="15" customHeight="1" thickBot="1" x14ac:dyDescent="0.25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6"/>
      <c r="M6" s="377"/>
      <c r="N6" s="377"/>
      <c r="O6" s="376"/>
      <c r="P6" s="376"/>
    </row>
    <row r="7" spans="1:17" ht="15" customHeight="1" thickBot="1" x14ac:dyDescent="0.25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6"/>
      <c r="M7" s="377"/>
      <c r="N7" s="377"/>
      <c r="O7" s="376"/>
      <c r="P7" s="376"/>
    </row>
    <row r="8" spans="1:17" ht="15" customHeight="1" thickBot="1" x14ac:dyDescent="0.25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6"/>
      <c r="M8" s="377"/>
      <c r="N8" s="377"/>
      <c r="O8" s="376"/>
      <c r="P8" s="376"/>
    </row>
    <row r="9" spans="1:17" ht="15" customHeight="1" thickBot="1" x14ac:dyDescent="0.25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6"/>
      <c r="M9" s="377"/>
      <c r="N9" s="377"/>
      <c r="O9" s="376"/>
      <c r="P9" s="376"/>
    </row>
    <row r="10" spans="1:17" ht="15" customHeight="1" thickBot="1" x14ac:dyDescent="0.25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6"/>
      <c r="M10" s="377"/>
      <c r="N10" s="377"/>
      <c r="O10" s="376"/>
      <c r="P10" s="376"/>
    </row>
    <row r="11" spans="1:17" ht="15.75" customHeight="1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6"/>
      <c r="M11" s="377"/>
      <c r="N11" s="377"/>
      <c r="O11" s="376"/>
      <c r="P11" s="376"/>
    </row>
    <row r="12" spans="1:17" ht="32" x14ac:dyDescent="0.2">
      <c r="A12" s="71"/>
      <c r="B12" s="67"/>
      <c r="C12" s="67"/>
      <c r="D12" s="67">
        <v>1</v>
      </c>
      <c r="E12" s="67">
        <v>2</v>
      </c>
      <c r="F12" s="67">
        <v>1</v>
      </c>
      <c r="G12" s="67">
        <v>1</v>
      </c>
      <c r="H12" s="67">
        <v>1</v>
      </c>
      <c r="I12" s="67">
        <v>1</v>
      </c>
      <c r="J12" s="67">
        <v>1</v>
      </c>
      <c r="K12" s="67">
        <v>6</v>
      </c>
      <c r="L12" s="85" t="s">
        <v>74</v>
      </c>
      <c r="M12" s="70"/>
      <c r="N12" s="130"/>
      <c r="O12" s="69"/>
      <c r="P12" s="69"/>
    </row>
    <row r="13" spans="1:17" ht="16" x14ac:dyDescent="0.2">
      <c r="A13" s="23">
        <v>1</v>
      </c>
      <c r="B13" s="310" t="str">
        <f>'C kopā'!B12</f>
        <v>Miks Roberts Gulbis</v>
      </c>
      <c r="C13" s="310" t="str">
        <f>'C kopā'!D12</f>
        <v>BJC Daugmale</v>
      </c>
      <c r="D13" s="81"/>
      <c r="E13" s="81"/>
      <c r="F13" s="81"/>
      <c r="G13" s="81"/>
      <c r="H13" s="81"/>
      <c r="I13" s="81"/>
      <c r="J13" s="81"/>
      <c r="K13" s="81"/>
      <c r="L13" s="142">
        <f t="shared" ref="L13:L21" si="0">F13*$Q$14</f>
        <v>0</v>
      </c>
      <c r="M13" s="136">
        <v>1.3194444444444443E-3</v>
      </c>
      <c r="N13" s="136"/>
      <c r="O13" s="136">
        <f t="shared" ref="O13:O21" si="1">M13+L13</f>
        <v>1.3194444444444443E-3</v>
      </c>
      <c r="P13" s="86">
        <v>3</v>
      </c>
    </row>
    <row r="14" spans="1:17" ht="16" x14ac:dyDescent="0.2">
      <c r="A14" s="310">
        <f>'C kopā'!A13</f>
        <v>2</v>
      </c>
      <c r="B14" s="98" t="str">
        <f>'C kopā'!B13</f>
        <v>Tomass Dilāns</v>
      </c>
      <c r="C14" s="98" t="str">
        <f>'C kopā'!D13</f>
        <v>BJC Daugmale</v>
      </c>
      <c r="D14" s="81"/>
      <c r="E14" s="81"/>
      <c r="F14" s="81"/>
      <c r="G14" s="81"/>
      <c r="H14" s="81"/>
      <c r="I14" s="81"/>
      <c r="J14" s="81"/>
      <c r="K14" s="81"/>
      <c r="L14" s="142">
        <f t="shared" si="0"/>
        <v>0</v>
      </c>
      <c r="M14" s="78">
        <v>1.0532407407407407E-3</v>
      </c>
      <c r="N14" s="136"/>
      <c r="O14" s="136">
        <f t="shared" si="1"/>
        <v>1.0532407407407407E-3</v>
      </c>
      <c r="P14" s="86">
        <v>1</v>
      </c>
      <c r="Q14" s="181">
        <v>3.4722222222222224E-4</v>
      </c>
    </row>
    <row r="15" spans="1:17" ht="16" x14ac:dyDescent="0.2">
      <c r="A15" s="310">
        <f>'C kopā'!A14</f>
        <v>3</v>
      </c>
      <c r="B15" s="98" t="str">
        <f>'C kopā'!B14</f>
        <v>Rolands Jankovskis</v>
      </c>
      <c r="C15" s="98" t="str">
        <f>'C kopā'!D14</f>
        <v>Rīgas Lietuviešu vsk</v>
      </c>
      <c r="D15" s="81"/>
      <c r="E15" s="81"/>
      <c r="F15" s="81"/>
      <c r="G15" s="81"/>
      <c r="H15" s="81"/>
      <c r="I15" s="81"/>
      <c r="J15" s="81"/>
      <c r="K15" s="81"/>
      <c r="L15" s="142">
        <f t="shared" si="0"/>
        <v>0</v>
      </c>
      <c r="M15" s="78">
        <v>1.7245370370370372E-3</v>
      </c>
      <c r="N15" s="136"/>
      <c r="O15" s="136">
        <f t="shared" si="1"/>
        <v>1.7245370370370372E-3</v>
      </c>
      <c r="P15" s="86">
        <v>7</v>
      </c>
    </row>
    <row r="16" spans="1:17" ht="15.75" customHeight="1" x14ac:dyDescent="0.2">
      <c r="A16" s="98">
        <f>'C kopā'!A15</f>
        <v>4</v>
      </c>
      <c r="B16" s="98" t="str">
        <f>'C kopā'!B15</f>
        <v>Vitālijs Balkovs</v>
      </c>
      <c r="C16" s="98" t="str">
        <f>'C kopā'!D15</f>
        <v>RSP</v>
      </c>
      <c r="D16" s="87"/>
      <c r="E16" s="87"/>
      <c r="F16" s="87">
        <v>1</v>
      </c>
      <c r="G16" s="87"/>
      <c r="H16" s="81"/>
      <c r="I16" s="81"/>
      <c r="J16" s="81"/>
      <c r="K16" s="81"/>
      <c r="L16" s="142">
        <f t="shared" si="0"/>
        <v>3.4722222222222224E-4</v>
      </c>
      <c r="M16" s="78">
        <v>1.0416666666666667E-3</v>
      </c>
      <c r="N16" s="136"/>
      <c r="O16" s="136">
        <f t="shared" si="1"/>
        <v>1.3888888888888889E-3</v>
      </c>
      <c r="P16" s="86">
        <v>4</v>
      </c>
    </row>
    <row r="17" spans="1:16" ht="17.25" customHeight="1" x14ac:dyDescent="0.2">
      <c r="A17" s="98">
        <f>'C kopā'!A16</f>
        <v>5</v>
      </c>
      <c r="B17" s="98" t="str">
        <f>'C kopā'!B16</f>
        <v>Roberts Batars</v>
      </c>
      <c r="C17" s="98" t="str">
        <f>'C kopā'!D16</f>
        <v>RSP</v>
      </c>
      <c r="D17" s="81"/>
      <c r="E17" s="81"/>
      <c r="F17" s="81"/>
      <c r="G17" s="81"/>
      <c r="H17" s="81"/>
      <c r="I17" s="81"/>
      <c r="J17" s="81"/>
      <c r="K17" s="81"/>
      <c r="L17" s="142">
        <f t="shared" si="0"/>
        <v>0</v>
      </c>
      <c r="M17" s="78">
        <v>1.1805555555555556E-3</v>
      </c>
      <c r="N17" s="136"/>
      <c r="O17" s="136">
        <f t="shared" si="1"/>
        <v>1.1805555555555556E-3</v>
      </c>
      <c r="P17" s="86">
        <v>2</v>
      </c>
    </row>
    <row r="18" spans="1:16" ht="16" x14ac:dyDescent="0.2">
      <c r="A18" s="98">
        <f>'C kopā'!A17</f>
        <v>6</v>
      </c>
      <c r="B18" s="98" t="str">
        <f>'C kopā'!B17</f>
        <v>Viesturs Upenieks</v>
      </c>
      <c r="C18" s="98" t="str">
        <f>'C kopā'!D17</f>
        <v>RSP</v>
      </c>
      <c r="D18" s="81"/>
      <c r="E18" s="81"/>
      <c r="F18" s="81">
        <v>2</v>
      </c>
      <c r="G18" s="81"/>
      <c r="H18" s="81"/>
      <c r="I18" s="81"/>
      <c r="J18" s="81"/>
      <c r="K18" s="81"/>
      <c r="L18" s="142">
        <f t="shared" si="0"/>
        <v>6.9444444444444447E-4</v>
      </c>
      <c r="M18" s="78">
        <v>1.3310185185185185E-3</v>
      </c>
      <c r="N18" s="136"/>
      <c r="O18" s="136">
        <f t="shared" si="1"/>
        <v>2.0254629629629629E-3</v>
      </c>
      <c r="P18" s="86">
        <v>8</v>
      </c>
    </row>
    <row r="19" spans="1:16" ht="16" x14ac:dyDescent="0.2">
      <c r="A19" s="98">
        <f>'C kopā'!A18</f>
        <v>7</v>
      </c>
      <c r="B19" s="98" t="str">
        <f>'C kopā'!B18</f>
        <v>Normunds Sveikācs</v>
      </c>
      <c r="C19" s="98" t="str">
        <f>'C kopā'!D18</f>
        <v>BJC Daugmale</v>
      </c>
      <c r="D19" s="81"/>
      <c r="E19" s="81"/>
      <c r="F19" s="81">
        <v>4</v>
      </c>
      <c r="G19" s="81"/>
      <c r="H19" s="81"/>
      <c r="I19" s="81"/>
      <c r="J19" s="81"/>
      <c r="K19" s="81"/>
      <c r="L19" s="142">
        <f t="shared" si="0"/>
        <v>1.3888888888888889E-3</v>
      </c>
      <c r="M19" s="78">
        <v>2.2222222222222222E-3</v>
      </c>
      <c r="N19" s="136"/>
      <c r="O19" s="136">
        <f t="shared" si="1"/>
        <v>3.6111111111111109E-3</v>
      </c>
      <c r="P19" s="86">
        <v>9</v>
      </c>
    </row>
    <row r="20" spans="1:16" ht="16" x14ac:dyDescent="0.2">
      <c r="A20" s="98">
        <f>'C kopā'!A19</f>
        <v>8</v>
      </c>
      <c r="B20" s="98" t="str">
        <f>'C kopā'!B19</f>
        <v>Aleksandrs Zvanītājs</v>
      </c>
      <c r="C20" s="98" t="str">
        <f>'C kopā'!D19</f>
        <v>BJC Daugmale</v>
      </c>
      <c r="D20" s="81"/>
      <c r="E20" s="81"/>
      <c r="F20" s="81">
        <v>1</v>
      </c>
      <c r="G20" s="81"/>
      <c r="H20" s="81"/>
      <c r="I20" s="81"/>
      <c r="J20" s="81"/>
      <c r="K20" s="81"/>
      <c r="L20" s="142">
        <f t="shared" si="0"/>
        <v>3.4722222222222224E-4</v>
      </c>
      <c r="M20" s="78">
        <v>1.1689814814814816E-3</v>
      </c>
      <c r="N20" s="136"/>
      <c r="O20" s="136">
        <f t="shared" si="1"/>
        <v>1.5162037037037039E-3</v>
      </c>
      <c r="P20" s="86">
        <v>5</v>
      </c>
    </row>
    <row r="21" spans="1:16" ht="20.25" customHeight="1" x14ac:dyDescent="0.2">
      <c r="A21" s="98">
        <f>'C kopā'!A20</f>
        <v>9</v>
      </c>
      <c r="B21" s="98" t="str">
        <f>'C kopā'!B20</f>
        <v>Pauls Pāvels Zvanītājs</v>
      </c>
      <c r="C21" s="98" t="str">
        <f>'C kopā'!D20</f>
        <v>BJC Daugmale</v>
      </c>
      <c r="D21" s="81"/>
      <c r="E21" s="81"/>
      <c r="F21" s="81">
        <v>2</v>
      </c>
      <c r="G21" s="81"/>
      <c r="H21" s="81"/>
      <c r="I21" s="81"/>
      <c r="J21" s="81"/>
      <c r="K21" s="81"/>
      <c r="L21" s="142">
        <f t="shared" si="0"/>
        <v>6.9444444444444447E-4</v>
      </c>
      <c r="M21" s="136">
        <v>1.0069444444444444E-3</v>
      </c>
      <c r="N21" s="136"/>
      <c r="O21" s="136">
        <f t="shared" si="1"/>
        <v>1.701388888888889E-3</v>
      </c>
      <c r="P21" s="86">
        <v>6</v>
      </c>
    </row>
    <row r="22" spans="1:16" ht="16" x14ac:dyDescent="0.2">
      <c r="A22" s="98">
        <f>'C kopā'!A21</f>
        <v>9</v>
      </c>
      <c r="B22" s="98">
        <f>'C kopā'!B21</f>
        <v>0</v>
      </c>
      <c r="C22" s="98">
        <f>'C kopā'!D21</f>
        <v>0</v>
      </c>
      <c r="D22" s="81"/>
      <c r="E22" s="81"/>
      <c r="F22" s="81"/>
      <c r="G22" s="81"/>
      <c r="H22" s="81"/>
      <c r="I22" s="81"/>
      <c r="J22" s="81"/>
      <c r="K22" s="81"/>
      <c r="L22" s="79"/>
      <c r="M22" s="78"/>
      <c r="N22" s="136"/>
      <c r="O22" s="78"/>
      <c r="P22" s="86"/>
    </row>
    <row r="23" spans="1:16" ht="15.75" customHeight="1" x14ac:dyDescent="0.2">
      <c r="A23" s="98">
        <f>'C kopā'!A22</f>
        <v>10</v>
      </c>
      <c r="B23" s="98">
        <f>'C kopā'!B22</f>
        <v>0</v>
      </c>
      <c r="C23" s="98">
        <f>'C kopā'!D22</f>
        <v>0</v>
      </c>
      <c r="D23" s="87"/>
      <c r="E23" s="87"/>
      <c r="F23" s="87"/>
      <c r="G23" s="87"/>
      <c r="H23" s="81"/>
      <c r="I23" s="81"/>
      <c r="J23" s="81"/>
      <c r="K23" s="81"/>
      <c r="L23" s="79"/>
      <c r="M23" s="78"/>
      <c r="N23" s="136"/>
      <c r="O23" s="78"/>
      <c r="P23" s="86"/>
    </row>
    <row r="24" spans="1:16" ht="15.75" customHeight="1" x14ac:dyDescent="0.2">
      <c r="A24" s="98">
        <f>'C kopā'!A23</f>
        <v>11</v>
      </c>
      <c r="B24" s="98">
        <f>'C kopā'!B23</f>
        <v>0</v>
      </c>
      <c r="C24" s="98">
        <f>'C kopā'!D23</f>
        <v>0</v>
      </c>
      <c r="D24" s="87"/>
      <c r="E24" s="87"/>
      <c r="F24" s="87"/>
      <c r="G24" s="87"/>
      <c r="H24" s="81"/>
      <c r="I24" s="81"/>
      <c r="J24" s="81"/>
      <c r="K24" s="81"/>
      <c r="L24" s="79"/>
      <c r="M24" s="78"/>
      <c r="N24" s="136"/>
      <c r="O24" s="78"/>
      <c r="P24" s="86"/>
    </row>
    <row r="25" spans="1:16" ht="15.75" customHeight="1" x14ac:dyDescent="0.2">
      <c r="A25" s="98">
        <f>'C kopā'!A24</f>
        <v>12</v>
      </c>
      <c r="B25" s="98">
        <f>'C kopā'!B24</f>
        <v>0</v>
      </c>
      <c r="C25" s="98">
        <f>'C kopā'!D24</f>
        <v>0</v>
      </c>
      <c r="D25" s="87"/>
      <c r="E25" s="87"/>
      <c r="F25" s="87"/>
      <c r="G25" s="87"/>
      <c r="H25" s="81"/>
      <c r="I25" s="81"/>
      <c r="J25" s="81"/>
      <c r="K25" s="81"/>
      <c r="L25" s="79"/>
      <c r="M25" s="78"/>
      <c r="N25" s="136"/>
      <c r="O25" s="78"/>
      <c r="P25" s="86"/>
    </row>
    <row r="26" spans="1:16" ht="16.5" customHeight="1" x14ac:dyDescent="0.2">
      <c r="A26" s="98">
        <f>'C kopā'!A25</f>
        <v>13</v>
      </c>
      <c r="B26" s="98">
        <f>'C kopā'!B25</f>
        <v>0</v>
      </c>
      <c r="C26" s="98">
        <f>'C kopā'!D25</f>
        <v>0</v>
      </c>
      <c r="D26" s="81"/>
      <c r="E26" s="81"/>
      <c r="F26" s="81"/>
      <c r="G26" s="81"/>
      <c r="H26" s="81"/>
      <c r="I26" s="81"/>
      <c r="J26" s="81"/>
      <c r="K26" s="81"/>
      <c r="L26" s="79"/>
      <c r="M26" s="78"/>
      <c r="N26" s="136"/>
      <c r="O26" s="78"/>
      <c r="P26" s="86"/>
    </row>
    <row r="27" spans="1:16" ht="16" x14ac:dyDescent="0.2">
      <c r="A27" s="98">
        <f>'C kopā'!A26</f>
        <v>14</v>
      </c>
      <c r="B27" s="98">
        <f>'C kopā'!B26</f>
        <v>0</v>
      </c>
      <c r="C27" s="98">
        <f>'C kopā'!D26</f>
        <v>0</v>
      </c>
      <c r="D27" s="81"/>
      <c r="E27" s="81"/>
      <c r="F27" s="81"/>
      <c r="G27" s="81"/>
      <c r="H27" s="81"/>
      <c r="I27" s="81"/>
      <c r="J27" s="81"/>
      <c r="K27" s="81"/>
      <c r="L27" s="79"/>
      <c r="M27" s="78"/>
      <c r="N27" s="136"/>
      <c r="O27" s="78"/>
      <c r="P27" s="86"/>
    </row>
    <row r="28" spans="1:16" ht="16" x14ac:dyDescent="0.2">
      <c r="A28" s="98">
        <f>'C kopā'!A27</f>
        <v>15</v>
      </c>
      <c r="B28" s="98">
        <f>'C kopā'!B27</f>
        <v>0</v>
      </c>
      <c r="C28" s="98">
        <f>'C kopā'!D27</f>
        <v>0</v>
      </c>
      <c r="D28" s="81"/>
      <c r="E28" s="81"/>
      <c r="F28" s="81"/>
      <c r="G28" s="81"/>
      <c r="H28" s="81"/>
      <c r="I28" s="81"/>
      <c r="J28" s="81"/>
      <c r="K28" s="81"/>
      <c r="L28" s="79"/>
      <c r="M28" s="78"/>
      <c r="N28" s="136"/>
      <c r="O28" s="78"/>
      <c r="P28" s="86"/>
    </row>
    <row r="29" spans="1:16" ht="16" x14ac:dyDescent="0.2">
      <c r="A29" s="98">
        <f>'C kopā'!A28</f>
        <v>16</v>
      </c>
      <c r="B29" s="98">
        <f>'C kopā'!B28</f>
        <v>0</v>
      </c>
      <c r="C29" s="98">
        <f>'C kopā'!D28</f>
        <v>0</v>
      </c>
      <c r="D29" s="105"/>
      <c r="E29" s="105"/>
      <c r="F29" s="105"/>
      <c r="G29" s="105"/>
      <c r="H29" s="105"/>
      <c r="I29" s="105"/>
      <c r="J29" s="105"/>
      <c r="K29" s="105"/>
      <c r="L29" s="101"/>
      <c r="M29" s="102"/>
      <c r="N29" s="102"/>
      <c r="O29" s="102"/>
      <c r="P29" s="86"/>
    </row>
    <row r="30" spans="1:16" ht="16" x14ac:dyDescent="0.2">
      <c r="A30" s="90"/>
      <c r="B30" s="103"/>
      <c r="C30" s="103"/>
      <c r="D30" s="105"/>
      <c r="E30" s="105"/>
      <c r="F30" s="105"/>
      <c r="G30" s="105"/>
      <c r="H30" s="105"/>
      <c r="I30" s="105"/>
      <c r="J30" s="105"/>
      <c r="K30" s="105"/>
      <c r="L30" s="101"/>
      <c r="M30" s="102"/>
      <c r="N30" s="102"/>
      <c r="O30" s="102"/>
      <c r="P30" s="106"/>
    </row>
    <row r="31" spans="1:16" ht="16" x14ac:dyDescent="0.2">
      <c r="A31" s="90"/>
      <c r="B31" s="103"/>
      <c r="C31" s="103"/>
      <c r="D31" s="105"/>
      <c r="E31" s="105"/>
      <c r="F31" s="105"/>
      <c r="G31" s="105"/>
      <c r="H31" s="105"/>
      <c r="I31" s="105"/>
      <c r="J31" s="105"/>
      <c r="K31" s="105"/>
      <c r="L31" s="101"/>
      <c r="M31" s="102"/>
      <c r="N31" s="102"/>
      <c r="O31" s="102"/>
      <c r="P31" s="106"/>
    </row>
    <row r="32" spans="1:16" x14ac:dyDescent="0.2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7" ht="16" x14ac:dyDescent="0.2">
      <c r="A33" s="360" t="str">
        <f>'D Kopā'!A1:Q1</f>
        <v>Rīgas atklātās sacensības sporta tūrisma un alpīnisma tehnikā  2018.gada 15. aprīlī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</row>
    <row r="34" spans="1:17" ht="19" x14ac:dyDescent="0.25">
      <c r="A34" s="3"/>
      <c r="B34" s="359" t="s">
        <v>51</v>
      </c>
      <c r="C34" s="359"/>
      <c r="M34" s="6"/>
      <c r="N34" s="6"/>
      <c r="O34" s="7"/>
      <c r="P34" s="7"/>
    </row>
    <row r="35" spans="1:17" ht="19" x14ac:dyDescent="0.25">
      <c r="A35" s="3"/>
      <c r="B35" s="3" t="str">
        <f>'C kopā'!A31</f>
        <v>C grupa meitenes</v>
      </c>
      <c r="C35" s="3"/>
      <c r="M35" s="6"/>
      <c r="N35" s="6"/>
      <c r="O35" s="7"/>
      <c r="P35" s="7"/>
    </row>
    <row r="36" spans="1:17" ht="15" customHeight="1" x14ac:dyDescent="0.2">
      <c r="A36" s="356"/>
      <c r="B36" s="357" t="s">
        <v>25</v>
      </c>
      <c r="C36" s="357" t="s">
        <v>0</v>
      </c>
      <c r="D36" s="355" t="s">
        <v>8</v>
      </c>
      <c r="E36" s="355" t="s">
        <v>9</v>
      </c>
      <c r="F36" s="355" t="s">
        <v>10</v>
      </c>
      <c r="G36" s="355" t="s">
        <v>11</v>
      </c>
      <c r="H36" s="355" t="s">
        <v>12</v>
      </c>
      <c r="I36" s="355" t="s">
        <v>13</v>
      </c>
      <c r="J36" s="355" t="s">
        <v>14</v>
      </c>
      <c r="K36" s="355" t="s">
        <v>15</v>
      </c>
      <c r="L36" s="356" t="s">
        <v>16</v>
      </c>
      <c r="M36" s="377" t="s">
        <v>17</v>
      </c>
      <c r="N36" s="377" t="s">
        <v>49</v>
      </c>
      <c r="O36" s="376" t="s">
        <v>52</v>
      </c>
      <c r="P36" s="376" t="s">
        <v>1</v>
      </c>
    </row>
    <row r="37" spans="1:17" ht="15" customHeight="1" x14ac:dyDescent="0.2">
      <c r="A37" s="356"/>
      <c r="B37" s="357"/>
      <c r="C37" s="357"/>
      <c r="D37" s="355"/>
      <c r="E37" s="355"/>
      <c r="F37" s="355"/>
      <c r="G37" s="355"/>
      <c r="H37" s="355"/>
      <c r="I37" s="355"/>
      <c r="J37" s="355"/>
      <c r="K37" s="355"/>
      <c r="L37" s="356"/>
      <c r="M37" s="377"/>
      <c r="N37" s="377"/>
      <c r="O37" s="376"/>
      <c r="P37" s="376"/>
    </row>
    <row r="38" spans="1:17" x14ac:dyDescent="0.2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6"/>
      <c r="M38" s="377"/>
      <c r="N38" s="377"/>
      <c r="O38" s="376"/>
      <c r="P38" s="376"/>
    </row>
    <row r="39" spans="1:17" x14ac:dyDescent="0.2">
      <c r="A39" s="356"/>
      <c r="B39" s="357"/>
      <c r="C39" s="357"/>
      <c r="D39" s="355"/>
      <c r="E39" s="355"/>
      <c r="F39" s="355"/>
      <c r="G39" s="355"/>
      <c r="H39" s="355"/>
      <c r="I39" s="355"/>
      <c r="J39" s="355"/>
      <c r="K39" s="355"/>
      <c r="L39" s="356"/>
      <c r="M39" s="377"/>
      <c r="N39" s="377"/>
      <c r="O39" s="376"/>
      <c r="P39" s="376"/>
    </row>
    <row r="40" spans="1:17" x14ac:dyDescent="0.2">
      <c r="A40" s="356"/>
      <c r="B40" s="357"/>
      <c r="C40" s="357"/>
      <c r="D40" s="355"/>
      <c r="E40" s="355"/>
      <c r="F40" s="355"/>
      <c r="G40" s="355"/>
      <c r="H40" s="355"/>
      <c r="I40" s="355"/>
      <c r="J40" s="355"/>
      <c r="K40" s="355"/>
      <c r="L40" s="356"/>
      <c r="M40" s="377"/>
      <c r="N40" s="377"/>
      <c r="O40" s="376"/>
      <c r="P40" s="376"/>
    </row>
    <row r="41" spans="1:17" x14ac:dyDescent="0.2">
      <c r="A41" s="356"/>
      <c r="B41" s="357"/>
      <c r="C41" s="357"/>
      <c r="D41" s="355"/>
      <c r="E41" s="355"/>
      <c r="F41" s="355"/>
      <c r="G41" s="355"/>
      <c r="H41" s="355"/>
      <c r="I41" s="355"/>
      <c r="J41" s="355"/>
      <c r="K41" s="355"/>
      <c r="L41" s="356"/>
      <c r="M41" s="377"/>
      <c r="N41" s="377"/>
      <c r="O41" s="376"/>
      <c r="P41" s="376"/>
    </row>
    <row r="42" spans="1:17" x14ac:dyDescent="0.2">
      <c r="A42" s="356"/>
      <c r="B42" s="357"/>
      <c r="C42" s="357"/>
      <c r="D42" s="355"/>
      <c r="E42" s="355"/>
      <c r="F42" s="355"/>
      <c r="G42" s="355"/>
      <c r="H42" s="355"/>
      <c r="I42" s="355"/>
      <c r="J42" s="355"/>
      <c r="K42" s="355"/>
      <c r="L42" s="356"/>
      <c r="M42" s="377"/>
      <c r="N42" s="377"/>
      <c r="O42" s="376"/>
      <c r="P42" s="376"/>
    </row>
    <row r="43" spans="1:17" ht="16" thickBot="1" x14ac:dyDescent="0.25">
      <c r="A43" s="356"/>
      <c r="B43" s="357"/>
      <c r="C43" s="357"/>
      <c r="D43" s="355"/>
      <c r="E43" s="355"/>
      <c r="F43" s="355"/>
      <c r="G43" s="355"/>
      <c r="H43" s="355"/>
      <c r="I43" s="355"/>
      <c r="J43" s="355"/>
      <c r="K43" s="355"/>
      <c r="L43" s="356"/>
      <c r="M43" s="377"/>
      <c r="N43" s="377"/>
      <c r="O43" s="376"/>
      <c r="P43" s="376"/>
    </row>
    <row r="44" spans="1:17" ht="33" thickBot="1" x14ac:dyDescent="0.25">
      <c r="A44" s="5"/>
      <c r="B44" s="67"/>
      <c r="C44" s="67"/>
      <c r="D44" s="67">
        <v>1</v>
      </c>
      <c r="E44" s="67">
        <v>2</v>
      </c>
      <c r="F44" s="67">
        <v>1</v>
      </c>
      <c r="G44" s="67">
        <v>1</v>
      </c>
      <c r="H44" s="67">
        <v>1</v>
      </c>
      <c r="I44" s="67">
        <v>1</v>
      </c>
      <c r="J44" s="67">
        <v>1</v>
      </c>
      <c r="K44" s="67">
        <v>6</v>
      </c>
      <c r="L44" s="85" t="s">
        <v>74</v>
      </c>
      <c r="M44" s="70"/>
      <c r="N44" s="130"/>
      <c r="O44" s="69"/>
      <c r="P44" s="69"/>
    </row>
    <row r="45" spans="1:17" ht="16" x14ac:dyDescent="0.2">
      <c r="A45" s="16">
        <f>'C kopā'!A41</f>
        <v>1</v>
      </c>
      <c r="B45" s="16" t="str">
        <f>'C kopā'!B41</f>
        <v>Līva Dorila</v>
      </c>
      <c r="C45" s="16" t="str">
        <f>'C kopā'!D41</f>
        <v>BJC Daugmale</v>
      </c>
      <c r="D45" s="81"/>
      <c r="E45" s="81"/>
      <c r="F45" s="81">
        <v>3</v>
      </c>
      <c r="G45" s="81"/>
      <c r="H45" s="81"/>
      <c r="I45" s="81"/>
      <c r="J45" s="81"/>
      <c r="K45" s="81"/>
      <c r="L45" s="79">
        <f t="shared" ref="L45:L52" si="2">D45*$D$44+E45*$E$44+F45*$F$44+G45*G44+H45*$H$44+I45*$I$44+J45*$J$44+K45*$K$44</f>
        <v>3</v>
      </c>
      <c r="M45" s="78">
        <v>1.1342592592592591E-3</v>
      </c>
      <c r="N45" s="136"/>
      <c r="O45" s="78">
        <f>M45+L45*$Q$45</f>
        <v>2.1759259259259258E-3</v>
      </c>
      <c r="P45" s="86">
        <v>4</v>
      </c>
      <c r="Q45" s="181">
        <v>3.4722222222222224E-4</v>
      </c>
    </row>
    <row r="46" spans="1:17" ht="16" x14ac:dyDescent="0.2">
      <c r="A46" s="16">
        <f>'C kopā'!A42</f>
        <v>2</v>
      </c>
      <c r="B46" s="16" t="str">
        <f>'C kopā'!B42</f>
        <v>Simona Pūpola</v>
      </c>
      <c r="C46" s="16" t="str">
        <f>'C kopā'!D42</f>
        <v>BJC Daugmale</v>
      </c>
      <c r="D46" s="81"/>
      <c r="E46" s="81"/>
      <c r="F46" s="81"/>
      <c r="G46" s="81"/>
      <c r="H46" s="81"/>
      <c r="I46" s="81"/>
      <c r="J46" s="81"/>
      <c r="K46" s="81"/>
      <c r="L46" s="79">
        <f t="shared" si="2"/>
        <v>0</v>
      </c>
      <c r="M46" s="78" t="s">
        <v>185</v>
      </c>
      <c r="N46" s="136"/>
      <c r="O46" s="136" t="s">
        <v>48</v>
      </c>
      <c r="P46" s="86" t="s">
        <v>48</v>
      </c>
    </row>
    <row r="47" spans="1:17" ht="15.75" customHeight="1" x14ac:dyDescent="0.2">
      <c r="A47" s="16">
        <f>'C kopā'!A43</f>
        <v>3</v>
      </c>
      <c r="B47" s="16" t="str">
        <f>'C kopā'!B43</f>
        <v>Beāte Lejiete</v>
      </c>
      <c r="C47" s="16" t="str">
        <f>'C kopā'!D43</f>
        <v>BJC Daugmale</v>
      </c>
      <c r="D47" s="87"/>
      <c r="E47" s="87"/>
      <c r="F47" s="81">
        <v>2</v>
      </c>
      <c r="G47" s="81"/>
      <c r="H47" s="81"/>
      <c r="I47" s="81"/>
      <c r="J47" s="81"/>
      <c r="K47" s="81"/>
      <c r="L47" s="79">
        <f t="shared" si="2"/>
        <v>2</v>
      </c>
      <c r="M47" s="78">
        <v>1.3773148148148147E-3</v>
      </c>
      <c r="N47" s="136"/>
      <c r="O47" s="136">
        <f>M47+L47*$Q$45</f>
        <v>2.0717592592592593E-3</v>
      </c>
      <c r="P47" s="86">
        <v>3</v>
      </c>
    </row>
    <row r="48" spans="1:17" ht="16" x14ac:dyDescent="0.2">
      <c r="A48" s="16">
        <f>'C kopā'!A44</f>
        <v>4</v>
      </c>
      <c r="B48" s="16" t="str">
        <f>'C kopā'!B44</f>
        <v>Līza Paničuka</v>
      </c>
      <c r="C48" s="16" t="str">
        <f>'C kopā'!D44</f>
        <v>BJC Daugmale</v>
      </c>
      <c r="D48" s="81"/>
      <c r="E48" s="81"/>
      <c r="F48" s="81">
        <v>1</v>
      </c>
      <c r="G48" s="81"/>
      <c r="H48" s="81"/>
      <c r="I48" s="81"/>
      <c r="J48" s="81"/>
      <c r="K48" s="81"/>
      <c r="L48" s="79">
        <f t="shared" si="2"/>
        <v>1</v>
      </c>
      <c r="M48" s="136">
        <v>9.7222222222222209E-4</v>
      </c>
      <c r="N48" s="136"/>
      <c r="O48" s="136">
        <f>M48+L48*$Q$45</f>
        <v>1.3194444444444443E-3</v>
      </c>
      <c r="P48" s="86">
        <v>2</v>
      </c>
    </row>
    <row r="49" spans="1:16" ht="36" customHeight="1" x14ac:dyDescent="0.2">
      <c r="A49" s="16">
        <f>'C kopā'!A45</f>
        <v>5</v>
      </c>
      <c r="B49" s="16" t="str">
        <f>'C kopā'!B45</f>
        <v>Annija Amanda Cimermane</v>
      </c>
      <c r="C49" s="16" t="str">
        <f>'C kopā'!D45</f>
        <v>RSP</v>
      </c>
      <c r="D49" s="81"/>
      <c r="E49" s="81"/>
      <c r="F49" s="81">
        <v>3</v>
      </c>
      <c r="G49" s="81"/>
      <c r="H49" s="81"/>
      <c r="I49" s="81"/>
      <c r="J49" s="81"/>
      <c r="K49" s="81"/>
      <c r="L49" s="79">
        <f t="shared" si="2"/>
        <v>3</v>
      </c>
      <c r="M49" s="136">
        <v>2.0023148148148148E-3</v>
      </c>
      <c r="N49" s="136"/>
      <c r="O49" s="136">
        <f>M49+L49*$Q$45</f>
        <v>3.0439814814814817E-3</v>
      </c>
      <c r="P49" s="86">
        <v>6</v>
      </c>
    </row>
    <row r="50" spans="1:16" ht="15.75" customHeight="1" x14ac:dyDescent="0.2">
      <c r="A50" s="16">
        <f>'C kopā'!A46</f>
        <v>6</v>
      </c>
      <c r="B50" s="16" t="str">
        <f>'C kopā'!B46</f>
        <v>Emīlija Alise Pilsuma</v>
      </c>
      <c r="C50" s="16" t="str">
        <f>'C kopā'!D46</f>
        <v>RSP</v>
      </c>
      <c r="D50" s="87"/>
      <c r="E50" s="87"/>
      <c r="F50" s="81"/>
      <c r="G50" s="81"/>
      <c r="H50" s="81"/>
      <c r="I50" s="81"/>
      <c r="J50" s="81"/>
      <c r="K50" s="81"/>
      <c r="L50" s="79">
        <f t="shared" si="2"/>
        <v>0</v>
      </c>
      <c r="M50" s="136" t="s">
        <v>185</v>
      </c>
      <c r="N50" s="136"/>
      <c r="O50" s="136" t="s">
        <v>48</v>
      </c>
      <c r="P50" s="86" t="s">
        <v>48</v>
      </c>
    </row>
    <row r="51" spans="1:16" ht="16" x14ac:dyDescent="0.2">
      <c r="A51" s="16">
        <f>'C kopā'!A47</f>
        <v>7</v>
      </c>
      <c r="B51" s="16" t="str">
        <f>'C kopā'!B47</f>
        <v>Marta Kalnāre</v>
      </c>
      <c r="C51" s="16" t="str">
        <f>'C kopā'!D47</f>
        <v>RSP</v>
      </c>
      <c r="D51" s="81"/>
      <c r="E51" s="81"/>
      <c r="F51" s="81"/>
      <c r="G51" s="81"/>
      <c r="H51" s="81"/>
      <c r="I51" s="81"/>
      <c r="J51" s="81"/>
      <c r="K51" s="81"/>
      <c r="L51" s="79">
        <f t="shared" si="2"/>
        <v>0</v>
      </c>
      <c r="M51" s="136">
        <v>1.1458333333333333E-3</v>
      </c>
      <c r="N51" s="136"/>
      <c r="O51" s="136">
        <f>M51+L51*$Q$45</f>
        <v>1.1458333333333333E-3</v>
      </c>
      <c r="P51" s="86">
        <v>1</v>
      </c>
    </row>
    <row r="52" spans="1:16" ht="16" x14ac:dyDescent="0.2">
      <c r="A52" s="16">
        <f>'C kopā'!A48</f>
        <v>8</v>
      </c>
      <c r="B52" s="16" t="str">
        <f>'C kopā'!B48</f>
        <v>Ruslana Kondraševa</v>
      </c>
      <c r="C52" s="16" t="str">
        <f>'C kopā'!D48</f>
        <v>BJC Daugmale</v>
      </c>
      <c r="D52" s="81"/>
      <c r="E52" s="81"/>
      <c r="F52" s="81">
        <v>4</v>
      </c>
      <c r="G52" s="81"/>
      <c r="H52" s="81"/>
      <c r="I52" s="81"/>
      <c r="J52" s="81"/>
      <c r="K52" s="81"/>
      <c r="L52" s="79">
        <f t="shared" si="2"/>
        <v>4</v>
      </c>
      <c r="M52" s="136">
        <v>1.6435185185185183E-3</v>
      </c>
      <c r="N52" s="136"/>
      <c r="O52" s="136">
        <f>M52+L52*$Q$45</f>
        <v>3.0324074074074073E-3</v>
      </c>
      <c r="P52" s="86">
        <v>5</v>
      </c>
    </row>
    <row r="53" spans="1:16" ht="16" hidden="1" x14ac:dyDescent="0.2">
      <c r="A53" s="16">
        <f>'C kopā'!A49</f>
        <v>9</v>
      </c>
      <c r="B53" s="16">
        <f>'C kopā'!B49</f>
        <v>0</v>
      </c>
      <c r="C53" s="16">
        <f>'C kopā'!D49</f>
        <v>0</v>
      </c>
      <c r="D53" s="81"/>
      <c r="E53" s="81"/>
      <c r="F53" s="81"/>
      <c r="G53" s="81"/>
      <c r="H53" s="81"/>
      <c r="I53" s="81"/>
      <c r="J53" s="81"/>
      <c r="K53" s="81"/>
      <c r="L53" s="79">
        <f t="shared" ref="L53" si="3">D53*$D$44+E53*$E$44+F53*$F$44+G53*G52+H53*$H$44+I53*$I$44+J53*$J$44+K53*$K$44</f>
        <v>0</v>
      </c>
      <c r="M53" s="136"/>
      <c r="N53" s="136"/>
      <c r="O53" s="136">
        <f t="shared" ref="O53" si="4">M53+L53*$Q$45</f>
        <v>0</v>
      </c>
      <c r="P53" s="86"/>
    </row>
    <row r="54" spans="1:16" ht="16" hidden="1" x14ac:dyDescent="0.2">
      <c r="A54" s="16">
        <f>'C kopā'!A50</f>
        <v>10</v>
      </c>
      <c r="B54" s="16">
        <f>'C kopā'!B50</f>
        <v>0</v>
      </c>
      <c r="C54" s="16">
        <f>'C kopā'!D50</f>
        <v>0</v>
      </c>
      <c r="D54" s="81"/>
      <c r="E54" s="81"/>
      <c r="F54" s="81"/>
      <c r="G54" s="81"/>
      <c r="H54" s="81"/>
      <c r="I54" s="81"/>
      <c r="J54" s="81"/>
      <c r="K54" s="81"/>
      <c r="L54" s="79"/>
      <c r="M54" s="78"/>
      <c r="N54" s="136"/>
      <c r="O54" s="78"/>
      <c r="P54" s="86"/>
    </row>
    <row r="55" spans="1:16" ht="16" hidden="1" x14ac:dyDescent="0.2">
      <c r="A55" s="16">
        <f>'C kopā'!A51</f>
        <v>11</v>
      </c>
      <c r="B55" s="16">
        <f>'C kopā'!B51</f>
        <v>0</v>
      </c>
      <c r="C55" s="16">
        <f>'C kopā'!D51</f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142"/>
      <c r="N55" s="142"/>
      <c r="O55" s="78"/>
      <c r="P55" s="86"/>
    </row>
    <row r="56" spans="1:16" ht="16" hidden="1" x14ac:dyDescent="0.2">
      <c r="A56" s="16">
        <f>'C kopā'!A52</f>
        <v>12</v>
      </c>
      <c r="B56" s="16">
        <f>'C kopā'!B52</f>
        <v>0</v>
      </c>
      <c r="C56" s="16">
        <f>'C kopā'!D52</f>
        <v>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39"/>
      <c r="N56" s="139"/>
      <c r="O56" s="102"/>
      <c r="P56" s="86"/>
    </row>
    <row r="57" spans="1:16" ht="16" hidden="1" x14ac:dyDescent="0.2">
      <c r="A57" s="16">
        <f>'C kopā'!A53</f>
        <v>13</v>
      </c>
      <c r="B57" s="16">
        <f>'C kopā'!B53</f>
        <v>0</v>
      </c>
      <c r="C57" s="16">
        <f>'C kopā'!D53</f>
        <v>0</v>
      </c>
      <c r="D57" s="80"/>
      <c r="E57" s="80"/>
      <c r="F57" s="80"/>
      <c r="G57" s="80"/>
      <c r="H57" s="80"/>
      <c r="I57" s="80"/>
      <c r="J57" s="80"/>
      <c r="K57" s="80"/>
      <c r="L57" s="80"/>
      <c r="M57" s="138"/>
      <c r="N57" s="138"/>
      <c r="O57" s="78"/>
      <c r="P57" s="86"/>
    </row>
    <row r="58" spans="1:16" ht="16" hidden="1" x14ac:dyDescent="0.2">
      <c r="A58" s="16">
        <f>'C kopā'!A54</f>
        <v>14</v>
      </c>
      <c r="B58" s="16">
        <f>'C kopā'!B54</f>
        <v>0</v>
      </c>
      <c r="C58" s="16">
        <f>'C kopā'!D54</f>
        <v>0</v>
      </c>
      <c r="D58" s="84"/>
      <c r="E58" s="84"/>
      <c r="F58" s="84"/>
      <c r="G58" s="84"/>
      <c r="H58" s="84"/>
      <c r="I58" s="84"/>
      <c r="J58" s="84"/>
      <c r="K58" s="84"/>
      <c r="L58" s="84"/>
      <c r="M58" s="136"/>
      <c r="N58" s="102"/>
      <c r="O58" s="102"/>
      <c r="P58" s="86"/>
    </row>
  </sheetData>
  <sheetProtection selectLockedCells="1" selectUnlockedCells="1"/>
  <autoFilter ref="A44:Q44">
    <sortState ref="A45:Q52">
      <sortCondition ref="A44"/>
    </sortState>
  </autoFilter>
  <mergeCells count="36">
    <mergeCell ref="A1:P1"/>
    <mergeCell ref="B2:C2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O4:O11"/>
    <mergeCell ref="P4:P11"/>
    <mergeCell ref="B34:C34"/>
    <mergeCell ref="A33:P33"/>
    <mergeCell ref="I4:I11"/>
    <mergeCell ref="J4:J11"/>
    <mergeCell ref="K4:K11"/>
    <mergeCell ref="L4:L11"/>
    <mergeCell ref="N4:N11"/>
    <mergeCell ref="A36:A43"/>
    <mergeCell ref="B36:B43"/>
    <mergeCell ref="C36:C43"/>
    <mergeCell ref="L36:L43"/>
    <mergeCell ref="M36:M43"/>
    <mergeCell ref="D36:D43"/>
    <mergeCell ref="E36:E43"/>
    <mergeCell ref="F36:F43"/>
    <mergeCell ref="G36:G43"/>
    <mergeCell ref="O36:O43"/>
    <mergeCell ref="P36:P43"/>
    <mergeCell ref="H36:H43"/>
    <mergeCell ref="I36:I43"/>
    <mergeCell ref="J36:J43"/>
    <mergeCell ref="K36:K43"/>
    <mergeCell ref="N36:N43"/>
  </mergeCells>
  <phoneticPr fontId="5" type="noConversion"/>
  <pageMargins left="0.4" right="0.15" top="0.12986111111111112" bottom="0.12986111111111112" header="0.51180555555555551" footer="0.51180555555555551"/>
  <pageSetup paperSize="9" scale="92" firstPageNumber="0" orientation="landscape" verticalDpi="300" r:id="rId1"/>
  <headerFooter alignWithMargins="0"/>
  <rowBreaks count="1" manualBreakCount="1">
    <brk id="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7"/>
  <sheetViews>
    <sheetView view="pageBreakPreview" topLeftCell="A18" zoomScale="112" zoomScaleSheetLayoutView="80" workbookViewId="0">
      <selection activeCell="K45" sqref="K45"/>
    </sheetView>
  </sheetViews>
  <sheetFormatPr baseColWidth="10" defaultColWidth="8.83203125" defaultRowHeight="15" x14ac:dyDescent="0.2"/>
  <cols>
    <col min="1" max="1" width="4.83203125" customWidth="1"/>
    <col min="2" max="2" width="24.5" customWidth="1"/>
    <col min="3" max="3" width="18.83203125" customWidth="1"/>
    <col min="4" max="4" width="8" customWidth="1"/>
    <col min="5" max="5" width="9" customWidth="1"/>
    <col min="6" max="6" width="9.1640625" customWidth="1"/>
    <col min="7" max="7" width="10.6640625" customWidth="1"/>
    <col min="8" max="8" width="13.5" customWidth="1"/>
    <col min="9" max="9" width="13.5" hidden="1" customWidth="1"/>
    <col min="10" max="10" width="14.5" customWidth="1"/>
    <col min="11" max="11" width="14.6640625" customWidth="1"/>
  </cols>
  <sheetData>
    <row r="1" spans="1:12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2" ht="19" x14ac:dyDescent="0.25">
      <c r="A2" s="3"/>
      <c r="B2" s="359" t="s">
        <v>5</v>
      </c>
      <c r="C2" s="359"/>
      <c r="H2" s="6"/>
      <c r="I2" s="6"/>
      <c r="J2" s="7"/>
      <c r="K2" s="7"/>
    </row>
    <row r="3" spans="1:12" ht="20" thickBot="1" x14ac:dyDescent="0.3">
      <c r="A3" s="3"/>
      <c r="B3" s="3" t="str">
        <f>'C kopā'!A2</f>
        <v>C grupa Zēni</v>
      </c>
      <c r="C3" s="3"/>
      <c r="H3" s="6"/>
      <c r="I3" s="6"/>
      <c r="J3" s="7"/>
      <c r="K3" s="7"/>
      <c r="L3" s="181">
        <v>3.4722222222222224E-4</v>
      </c>
    </row>
    <row r="4" spans="1:12" ht="15" customHeight="1" thickBot="1" x14ac:dyDescent="0.25">
      <c r="A4" s="384"/>
      <c r="B4" s="385" t="s">
        <v>25</v>
      </c>
      <c r="C4" s="385" t="s">
        <v>0</v>
      </c>
      <c r="D4" s="382" t="s">
        <v>41</v>
      </c>
      <c r="E4" s="382" t="s">
        <v>19</v>
      </c>
      <c r="F4" s="382" t="s">
        <v>20</v>
      </c>
      <c r="G4" s="384" t="s">
        <v>16</v>
      </c>
      <c r="H4" s="381" t="s">
        <v>17</v>
      </c>
      <c r="I4" s="378" t="s">
        <v>49</v>
      </c>
      <c r="J4" s="376" t="s">
        <v>52</v>
      </c>
      <c r="K4" s="383" t="s">
        <v>1</v>
      </c>
    </row>
    <row r="5" spans="1:12" ht="15" customHeight="1" thickBot="1" x14ac:dyDescent="0.25">
      <c r="A5" s="384"/>
      <c r="B5" s="385"/>
      <c r="C5" s="385"/>
      <c r="D5" s="382"/>
      <c r="E5" s="382"/>
      <c r="F5" s="382"/>
      <c r="G5" s="384"/>
      <c r="H5" s="381"/>
      <c r="I5" s="379"/>
      <c r="J5" s="376"/>
      <c r="K5" s="383"/>
    </row>
    <row r="6" spans="1:12" ht="15" customHeight="1" thickBot="1" x14ac:dyDescent="0.25">
      <c r="A6" s="384"/>
      <c r="B6" s="385"/>
      <c r="C6" s="385"/>
      <c r="D6" s="382"/>
      <c r="E6" s="382"/>
      <c r="F6" s="382"/>
      <c r="G6" s="384"/>
      <c r="H6" s="381"/>
      <c r="I6" s="379"/>
      <c r="J6" s="376"/>
      <c r="K6" s="383"/>
    </row>
    <row r="7" spans="1:12" ht="15" customHeight="1" thickBot="1" x14ac:dyDescent="0.25">
      <c r="A7" s="384"/>
      <c r="B7" s="385"/>
      <c r="C7" s="385"/>
      <c r="D7" s="382"/>
      <c r="E7" s="382"/>
      <c r="F7" s="382"/>
      <c r="G7" s="384"/>
      <c r="H7" s="381"/>
      <c r="I7" s="379"/>
      <c r="J7" s="376"/>
      <c r="K7" s="383"/>
    </row>
    <row r="8" spans="1:12" ht="15" customHeight="1" thickBot="1" x14ac:dyDescent="0.25">
      <c r="A8" s="384"/>
      <c r="B8" s="385"/>
      <c r="C8" s="385"/>
      <c r="D8" s="382"/>
      <c r="E8" s="382"/>
      <c r="F8" s="382"/>
      <c r="G8" s="384"/>
      <c r="H8" s="381"/>
      <c r="I8" s="379"/>
      <c r="J8" s="376"/>
      <c r="K8" s="383"/>
    </row>
    <row r="9" spans="1:12" ht="15" customHeight="1" thickBot="1" x14ac:dyDescent="0.25">
      <c r="A9" s="384"/>
      <c r="B9" s="385"/>
      <c r="C9" s="385"/>
      <c r="D9" s="382"/>
      <c r="E9" s="382"/>
      <c r="F9" s="382"/>
      <c r="G9" s="384"/>
      <c r="H9" s="381"/>
      <c r="I9" s="379"/>
      <c r="J9" s="376"/>
      <c r="K9" s="383"/>
    </row>
    <row r="10" spans="1:12" ht="15" customHeight="1" thickBot="1" x14ac:dyDescent="0.25">
      <c r="A10" s="384"/>
      <c r="B10" s="385"/>
      <c r="C10" s="385"/>
      <c r="D10" s="382"/>
      <c r="E10" s="382"/>
      <c r="F10" s="382"/>
      <c r="G10" s="384"/>
      <c r="H10" s="381"/>
      <c r="I10" s="379"/>
      <c r="J10" s="376"/>
      <c r="K10" s="383"/>
    </row>
    <row r="11" spans="1:12" ht="15.75" customHeight="1" thickBot="1" x14ac:dyDescent="0.25">
      <c r="A11" s="384"/>
      <c r="B11" s="385"/>
      <c r="C11" s="385"/>
      <c r="D11" s="382"/>
      <c r="E11" s="382"/>
      <c r="F11" s="382"/>
      <c r="G11" s="384"/>
      <c r="H11" s="381"/>
      <c r="I11" s="380"/>
      <c r="J11" s="376"/>
      <c r="K11" s="383"/>
    </row>
    <row r="12" spans="1:12" ht="15.75" customHeight="1" x14ac:dyDescent="0.2">
      <c r="A12" s="310"/>
      <c r="B12" s="311"/>
      <c r="C12" s="311"/>
      <c r="D12" s="312"/>
      <c r="E12" s="312"/>
      <c r="F12" s="312"/>
      <c r="G12" s="310"/>
      <c r="H12" s="313"/>
      <c r="I12" s="315"/>
      <c r="J12" s="316"/>
      <c r="K12" s="309"/>
    </row>
    <row r="13" spans="1:12" ht="32" x14ac:dyDescent="0.2">
      <c r="A13" s="82"/>
      <c r="B13" s="82"/>
      <c r="C13" s="82"/>
      <c r="D13" s="82">
        <v>4</v>
      </c>
      <c r="E13" s="82">
        <v>3</v>
      </c>
      <c r="F13" s="82">
        <v>1</v>
      </c>
      <c r="G13" s="92" t="s">
        <v>69</v>
      </c>
      <c r="H13" s="93"/>
      <c r="I13" s="129"/>
      <c r="J13" s="88"/>
      <c r="K13" s="88"/>
    </row>
    <row r="14" spans="1:12" ht="16" x14ac:dyDescent="0.2">
      <c r="A14" s="310">
        <v>1</v>
      </c>
      <c r="B14" s="310" t="str">
        <f>'C kopā'!B12</f>
        <v>Miks Roberts Gulbis</v>
      </c>
      <c r="C14" s="310" t="str">
        <f>'C kopā'!D12</f>
        <v>BJC Daugmale</v>
      </c>
      <c r="D14" s="81"/>
      <c r="E14" s="81"/>
      <c r="F14" s="81">
        <v>1</v>
      </c>
      <c r="G14" s="79">
        <f t="shared" ref="G14:G21" si="0">D14*$D$13+E14*$E$13+F14*$F$13</f>
        <v>1</v>
      </c>
      <c r="H14" s="136">
        <v>9.7222222222222209E-4</v>
      </c>
      <c r="I14" s="136"/>
      <c r="J14" s="136">
        <f t="shared" ref="J14:J22" si="1">H14+G14*$L$3</f>
        <v>1.3194444444444443E-3</v>
      </c>
      <c r="K14" s="86">
        <v>5</v>
      </c>
    </row>
    <row r="15" spans="1:12" ht="16" x14ac:dyDescent="0.2">
      <c r="A15" s="310">
        <f>'C kopā'!A13</f>
        <v>2</v>
      </c>
      <c r="B15" s="310" t="str">
        <f>'C kopā'!B13</f>
        <v>Tomass Dilāns</v>
      </c>
      <c r="C15" s="310" t="str">
        <f>'C kopā'!D13</f>
        <v>BJC Daugmale</v>
      </c>
      <c r="D15" s="81"/>
      <c r="E15" s="81"/>
      <c r="F15" s="81"/>
      <c r="G15" s="79">
        <f t="shared" si="0"/>
        <v>0</v>
      </c>
      <c r="H15" s="136">
        <v>5.4398148148148144E-4</v>
      </c>
      <c r="I15" s="136"/>
      <c r="J15" s="136">
        <f t="shared" si="1"/>
        <v>5.4398148148148144E-4</v>
      </c>
      <c r="K15" s="86">
        <v>1</v>
      </c>
    </row>
    <row r="16" spans="1:12" ht="16" x14ac:dyDescent="0.2">
      <c r="A16" s="82">
        <f>'C kopā'!A14</f>
        <v>3</v>
      </c>
      <c r="B16" s="98" t="str">
        <f>'C kopā'!B14</f>
        <v>Rolands Jankovskis</v>
      </c>
      <c r="C16" s="98" t="str">
        <f>'C kopā'!D14</f>
        <v>Rīgas Lietuviešu vsk</v>
      </c>
      <c r="D16" s="81"/>
      <c r="E16" s="81"/>
      <c r="F16" s="81"/>
      <c r="G16" s="79">
        <f t="shared" si="0"/>
        <v>0</v>
      </c>
      <c r="H16" s="78">
        <v>7.407407407407407E-4</v>
      </c>
      <c r="I16" s="136"/>
      <c r="J16" s="78">
        <f t="shared" si="1"/>
        <v>7.407407407407407E-4</v>
      </c>
      <c r="K16" s="86">
        <v>2</v>
      </c>
    </row>
    <row r="17" spans="1:11" ht="16" x14ac:dyDescent="0.2">
      <c r="A17" s="98">
        <f>'C kopā'!A15</f>
        <v>4</v>
      </c>
      <c r="B17" s="98" t="str">
        <f>'C kopā'!B15</f>
        <v>Vitālijs Balkovs</v>
      </c>
      <c r="C17" s="98" t="str">
        <f>'C kopā'!D15</f>
        <v>RSP</v>
      </c>
      <c r="D17" s="87"/>
      <c r="E17" s="87"/>
      <c r="F17" s="87"/>
      <c r="G17" s="79">
        <f t="shared" si="0"/>
        <v>0</v>
      </c>
      <c r="H17" s="78">
        <v>1.6319444444444445E-3</v>
      </c>
      <c r="I17" s="136"/>
      <c r="J17" s="136">
        <f t="shared" si="1"/>
        <v>1.6319444444444445E-3</v>
      </c>
      <c r="K17" s="86">
        <v>8</v>
      </c>
    </row>
    <row r="18" spans="1:11" ht="15.75" customHeight="1" x14ac:dyDescent="0.2">
      <c r="A18" s="98">
        <f>'C kopā'!A16</f>
        <v>5</v>
      </c>
      <c r="B18" s="98" t="str">
        <f>'C kopā'!B16</f>
        <v>Roberts Batars</v>
      </c>
      <c r="C18" s="98" t="str">
        <f>'C kopā'!D16</f>
        <v>RSP</v>
      </c>
      <c r="D18" s="81"/>
      <c r="E18" s="81"/>
      <c r="F18" s="81"/>
      <c r="G18" s="79">
        <f t="shared" si="0"/>
        <v>0</v>
      </c>
      <c r="H18" s="78">
        <v>9.4907407407407408E-4</v>
      </c>
      <c r="I18" s="136"/>
      <c r="J18" s="136">
        <f t="shared" si="1"/>
        <v>9.4907407407407408E-4</v>
      </c>
      <c r="K18" s="86">
        <v>3</v>
      </c>
    </row>
    <row r="19" spans="1:11" ht="21" customHeight="1" x14ac:dyDescent="0.2">
      <c r="A19" s="98">
        <f>'C kopā'!A17</f>
        <v>6</v>
      </c>
      <c r="B19" s="98" t="str">
        <f>'C kopā'!B17</f>
        <v>Viesturs Upenieks</v>
      </c>
      <c r="C19" s="98" t="str">
        <f>'C kopā'!D17</f>
        <v>RSP</v>
      </c>
      <c r="D19" s="81"/>
      <c r="E19" s="81"/>
      <c r="F19" s="81">
        <v>1</v>
      </c>
      <c r="G19" s="79">
        <f t="shared" si="0"/>
        <v>1</v>
      </c>
      <c r="H19" s="78">
        <v>1.1111111111111111E-3</v>
      </c>
      <c r="I19" s="136"/>
      <c r="J19" s="136">
        <f t="shared" si="1"/>
        <v>1.4583333333333334E-3</v>
      </c>
      <c r="K19" s="86">
        <v>6</v>
      </c>
    </row>
    <row r="20" spans="1:11" ht="16" x14ac:dyDescent="0.2">
      <c r="A20" s="98">
        <f>'C kopā'!A18</f>
        <v>7</v>
      </c>
      <c r="B20" s="98" t="str">
        <f>'C kopā'!B18</f>
        <v>Normunds Sveikācs</v>
      </c>
      <c r="C20" s="98" t="str">
        <f>'C kopā'!D18</f>
        <v>BJC Daugmale</v>
      </c>
      <c r="D20" s="81"/>
      <c r="E20" s="81"/>
      <c r="F20" s="81"/>
      <c r="G20" s="79">
        <f t="shared" si="0"/>
        <v>0</v>
      </c>
      <c r="H20" s="78">
        <v>1.5277777777777779E-3</v>
      </c>
      <c r="I20" s="136"/>
      <c r="J20" s="136">
        <f t="shared" si="1"/>
        <v>1.5277777777777779E-3</v>
      </c>
      <c r="K20" s="86">
        <v>7</v>
      </c>
    </row>
    <row r="21" spans="1:11" ht="16" x14ac:dyDescent="0.2">
      <c r="A21" s="98">
        <f>'C kopā'!A19</f>
        <v>8</v>
      </c>
      <c r="B21" s="98" t="str">
        <f>'C kopā'!B19</f>
        <v>Aleksandrs Zvanītājs</v>
      </c>
      <c r="C21" s="98" t="str">
        <f>'C kopā'!D19</f>
        <v>BJC Daugmale</v>
      </c>
      <c r="D21" s="81"/>
      <c r="E21" s="81">
        <v>1</v>
      </c>
      <c r="F21" s="81">
        <v>1</v>
      </c>
      <c r="G21" s="79">
        <f t="shared" si="0"/>
        <v>4</v>
      </c>
      <c r="H21" s="78">
        <v>1.5046296296296294E-3</v>
      </c>
      <c r="I21" s="136"/>
      <c r="J21" s="136">
        <f t="shared" si="1"/>
        <v>2.8935185185185184E-3</v>
      </c>
      <c r="K21" s="86">
        <v>9</v>
      </c>
    </row>
    <row r="22" spans="1:11" ht="20.25" customHeight="1" x14ac:dyDescent="0.2">
      <c r="A22" s="98">
        <f>'C kopā'!A20</f>
        <v>9</v>
      </c>
      <c r="B22" s="98" t="str">
        <f>'C kopā'!B20</f>
        <v>Pauls Pāvels Zvanītājs</v>
      </c>
      <c r="C22" s="98" t="str">
        <f>'C kopā'!D20</f>
        <v>BJC Daugmale</v>
      </c>
      <c r="D22" s="81"/>
      <c r="E22" s="81"/>
      <c r="F22" s="81"/>
      <c r="G22" s="79"/>
      <c r="H22" s="78">
        <v>1.2731481481481483E-3</v>
      </c>
      <c r="I22" s="136"/>
      <c r="J22" s="136">
        <f t="shared" si="1"/>
        <v>1.2731481481481483E-3</v>
      </c>
      <c r="K22" s="86">
        <v>4</v>
      </c>
    </row>
    <row r="23" spans="1:11" ht="15.75" hidden="1" customHeight="1" x14ac:dyDescent="0.2">
      <c r="A23" s="98">
        <f>'C kopā'!A22</f>
        <v>10</v>
      </c>
      <c r="B23" s="98">
        <f>'C kopā'!B22</f>
        <v>0</v>
      </c>
      <c r="C23" s="98">
        <f>'C kopā'!D22</f>
        <v>0</v>
      </c>
      <c r="D23" s="87"/>
      <c r="E23" s="87"/>
      <c r="F23" s="87"/>
      <c r="G23" s="79"/>
      <c r="H23" s="78"/>
      <c r="I23" s="136"/>
      <c r="J23" s="78"/>
      <c r="K23" s="86"/>
    </row>
    <row r="24" spans="1:11" ht="15.75" hidden="1" customHeight="1" x14ac:dyDescent="0.2">
      <c r="A24" s="98">
        <f>'C kopā'!A23</f>
        <v>11</v>
      </c>
      <c r="B24" s="98">
        <f>'C kopā'!B23</f>
        <v>0</v>
      </c>
      <c r="C24" s="98">
        <f>'C kopā'!D23</f>
        <v>0</v>
      </c>
      <c r="D24" s="87"/>
      <c r="E24" s="87"/>
      <c r="F24" s="87"/>
      <c r="G24" s="79"/>
      <c r="H24" s="78"/>
      <c r="I24" s="136"/>
      <c r="J24" s="78"/>
      <c r="K24" s="86"/>
    </row>
    <row r="25" spans="1:11" ht="15.75" hidden="1" customHeight="1" x14ac:dyDescent="0.2">
      <c r="A25" s="98">
        <f>'C kopā'!A24</f>
        <v>12</v>
      </c>
      <c r="B25" s="98">
        <f>'C kopā'!B24</f>
        <v>0</v>
      </c>
      <c r="C25" s="98">
        <f>'C kopā'!D24</f>
        <v>0</v>
      </c>
      <c r="D25" s="87"/>
      <c r="E25" s="87"/>
      <c r="F25" s="87"/>
      <c r="G25" s="79"/>
      <c r="H25" s="78"/>
      <c r="I25" s="136"/>
      <c r="J25" s="78"/>
      <c r="K25" s="86"/>
    </row>
    <row r="26" spans="1:11" ht="17.25" hidden="1" customHeight="1" x14ac:dyDescent="0.2">
      <c r="A26" s="98">
        <f>'C kopā'!A25</f>
        <v>13</v>
      </c>
      <c r="B26" s="98">
        <f>'C kopā'!B25</f>
        <v>0</v>
      </c>
      <c r="C26" s="98">
        <f>'C kopā'!D25</f>
        <v>0</v>
      </c>
      <c r="D26" s="81"/>
      <c r="E26" s="81"/>
      <c r="F26" s="81"/>
      <c r="G26" s="79"/>
      <c r="H26" s="78"/>
      <c r="I26" s="136"/>
      <c r="J26" s="78"/>
      <c r="K26" s="86"/>
    </row>
    <row r="27" spans="1:11" ht="16" hidden="1" x14ac:dyDescent="0.2">
      <c r="A27" s="98">
        <f>'C kopā'!A26</f>
        <v>14</v>
      </c>
      <c r="B27" s="98">
        <f>'C kopā'!B26</f>
        <v>0</v>
      </c>
      <c r="C27" s="98">
        <f>'C kopā'!D26</f>
        <v>0</v>
      </c>
      <c r="D27" s="81"/>
      <c r="E27" s="81"/>
      <c r="F27" s="81"/>
      <c r="G27" s="79"/>
      <c r="H27" s="78"/>
      <c r="I27" s="136"/>
      <c r="J27" s="78"/>
      <c r="K27" s="86"/>
    </row>
    <row r="28" spans="1:11" ht="16" hidden="1" x14ac:dyDescent="0.2">
      <c r="A28" s="98">
        <f>'C kopā'!A27</f>
        <v>15</v>
      </c>
      <c r="B28" s="98">
        <f>'C kopā'!B27</f>
        <v>0</v>
      </c>
      <c r="C28" s="98">
        <f>'C kopā'!D27</f>
        <v>0</v>
      </c>
      <c r="D28" s="81"/>
      <c r="E28" s="81"/>
      <c r="F28" s="81"/>
      <c r="G28" s="79"/>
      <c r="H28" s="78"/>
      <c r="I28" s="136"/>
      <c r="J28" s="78"/>
      <c r="K28" s="86"/>
    </row>
    <row r="29" spans="1:11" ht="16" hidden="1" x14ac:dyDescent="0.2">
      <c r="A29" s="98">
        <f>'C kopā'!A28</f>
        <v>16</v>
      </c>
      <c r="B29" s="98">
        <f>'C kopā'!B28</f>
        <v>0</v>
      </c>
      <c r="C29" s="98">
        <f>'C kopā'!D28</f>
        <v>0</v>
      </c>
      <c r="D29" s="80"/>
      <c r="E29" s="80"/>
      <c r="F29" s="80"/>
      <c r="G29" s="80"/>
      <c r="H29" s="138"/>
      <c r="I29" s="138"/>
      <c r="J29" s="78"/>
      <c r="K29" s="86"/>
    </row>
    <row r="30" spans="1:11" ht="16" x14ac:dyDescent="0.2">
      <c r="A30" s="98"/>
      <c r="B30" s="98"/>
      <c r="C30" s="98"/>
      <c r="D30" s="80"/>
      <c r="E30" s="80"/>
      <c r="F30" s="80"/>
      <c r="G30" s="80"/>
      <c r="H30" s="80"/>
      <c r="I30" s="80"/>
      <c r="J30" s="80"/>
      <c r="K30" s="80"/>
    </row>
    <row r="31" spans="1:11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</row>
    <row r="32" spans="1:11" ht="16" x14ac:dyDescent="0.2">
      <c r="A32" s="360" t="str">
        <f>A1</f>
        <v>Rīgas atklātās sacensības sporta tūrisma un alpīnisma tehnikā  2018.gada 15. aprīlī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</row>
    <row r="33" spans="1:11" ht="19" x14ac:dyDescent="0.25">
      <c r="A33" s="3"/>
      <c r="B33" s="359" t="s">
        <v>5</v>
      </c>
      <c r="C33" s="359"/>
      <c r="H33" s="6"/>
      <c r="I33" s="6"/>
      <c r="J33" s="7"/>
      <c r="K33" s="7"/>
    </row>
    <row r="34" spans="1:11" ht="20" thickBot="1" x14ac:dyDescent="0.3">
      <c r="A34" s="3"/>
      <c r="B34" s="3" t="str">
        <f>'C kopā'!A31</f>
        <v>C grupa meitenes</v>
      </c>
      <c r="C34" s="3"/>
      <c r="H34" s="6"/>
      <c r="I34" s="6"/>
      <c r="J34" s="7"/>
      <c r="K34" s="7"/>
    </row>
    <row r="35" spans="1:11" ht="15" customHeight="1" thickBot="1" x14ac:dyDescent="0.25">
      <c r="A35" s="356"/>
      <c r="B35" s="357" t="s">
        <v>25</v>
      </c>
      <c r="C35" s="357" t="s">
        <v>0</v>
      </c>
      <c r="D35" s="355" t="s">
        <v>41</v>
      </c>
      <c r="E35" s="355" t="s">
        <v>19</v>
      </c>
      <c r="F35" s="355" t="s">
        <v>20</v>
      </c>
      <c r="G35" s="356" t="s">
        <v>16</v>
      </c>
      <c r="H35" s="377" t="s">
        <v>17</v>
      </c>
      <c r="I35" s="378" t="s">
        <v>49</v>
      </c>
      <c r="J35" s="376" t="s">
        <v>52</v>
      </c>
      <c r="K35" s="376" t="s">
        <v>1</v>
      </c>
    </row>
    <row r="36" spans="1:11" ht="15" customHeight="1" thickBot="1" x14ac:dyDescent="0.25">
      <c r="A36" s="356"/>
      <c r="B36" s="357"/>
      <c r="C36" s="357"/>
      <c r="D36" s="355"/>
      <c r="E36" s="355"/>
      <c r="F36" s="355"/>
      <c r="G36" s="356"/>
      <c r="H36" s="377"/>
      <c r="I36" s="379"/>
      <c r="J36" s="376"/>
      <c r="K36" s="376"/>
    </row>
    <row r="37" spans="1:11" ht="15" customHeight="1" thickBot="1" x14ac:dyDescent="0.25">
      <c r="A37" s="356"/>
      <c r="B37" s="357"/>
      <c r="C37" s="357"/>
      <c r="D37" s="355"/>
      <c r="E37" s="355"/>
      <c r="F37" s="355"/>
      <c r="G37" s="356"/>
      <c r="H37" s="377"/>
      <c r="I37" s="379"/>
      <c r="J37" s="376"/>
      <c r="K37" s="376"/>
    </row>
    <row r="38" spans="1:11" ht="15" customHeight="1" thickBot="1" x14ac:dyDescent="0.25">
      <c r="A38" s="356"/>
      <c r="B38" s="357"/>
      <c r="C38" s="357"/>
      <c r="D38" s="355"/>
      <c r="E38" s="355"/>
      <c r="F38" s="355"/>
      <c r="G38" s="356"/>
      <c r="H38" s="377"/>
      <c r="I38" s="379"/>
      <c r="J38" s="376"/>
      <c r="K38" s="376"/>
    </row>
    <row r="39" spans="1:11" ht="15" customHeight="1" thickBot="1" x14ac:dyDescent="0.25">
      <c r="A39" s="356"/>
      <c r="B39" s="357"/>
      <c r="C39" s="357"/>
      <c r="D39" s="355"/>
      <c r="E39" s="355"/>
      <c r="F39" s="355"/>
      <c r="G39" s="356"/>
      <c r="H39" s="377"/>
      <c r="I39" s="379"/>
      <c r="J39" s="376"/>
      <c r="K39" s="376"/>
    </row>
    <row r="40" spans="1:11" ht="15" customHeight="1" thickBot="1" x14ac:dyDescent="0.25">
      <c r="A40" s="356"/>
      <c r="B40" s="357"/>
      <c r="C40" s="357"/>
      <c r="D40" s="355"/>
      <c r="E40" s="355"/>
      <c r="F40" s="355"/>
      <c r="G40" s="356"/>
      <c r="H40" s="377"/>
      <c r="I40" s="379"/>
      <c r="J40" s="376"/>
      <c r="K40" s="376"/>
    </row>
    <row r="41" spans="1:11" ht="15" customHeight="1" thickBot="1" x14ac:dyDescent="0.25">
      <c r="A41" s="356"/>
      <c r="B41" s="357"/>
      <c r="C41" s="357"/>
      <c r="D41" s="355"/>
      <c r="E41" s="355"/>
      <c r="F41" s="355"/>
      <c r="G41" s="356"/>
      <c r="H41" s="377"/>
      <c r="I41" s="379"/>
      <c r="J41" s="376"/>
      <c r="K41" s="376"/>
    </row>
    <row r="42" spans="1:11" ht="15.75" customHeight="1" thickBot="1" x14ac:dyDescent="0.25">
      <c r="A42" s="356"/>
      <c r="B42" s="357"/>
      <c r="C42" s="357"/>
      <c r="D42" s="355"/>
      <c r="E42" s="355"/>
      <c r="F42" s="355"/>
      <c r="G42" s="356"/>
      <c r="H42" s="377"/>
      <c r="I42" s="380"/>
      <c r="J42" s="376"/>
      <c r="K42" s="376"/>
    </row>
    <row r="43" spans="1:11" ht="33" thickBot="1" x14ac:dyDescent="0.25">
      <c r="A43" s="5"/>
      <c r="B43" s="67"/>
      <c r="C43" s="67"/>
      <c r="D43" s="67">
        <v>4</v>
      </c>
      <c r="E43" s="67">
        <v>3</v>
      </c>
      <c r="F43" s="67">
        <v>1</v>
      </c>
      <c r="G43" s="85" t="s">
        <v>69</v>
      </c>
      <c r="H43" s="70"/>
      <c r="I43" s="130"/>
      <c r="J43" s="69"/>
      <c r="K43" s="69"/>
    </row>
    <row r="44" spans="1:11" ht="16" x14ac:dyDescent="0.2">
      <c r="A44" s="16">
        <f>'C kopā'!A41</f>
        <v>1</v>
      </c>
      <c r="B44" s="16" t="str">
        <f>'C kopā'!B41</f>
        <v>Līva Dorila</v>
      </c>
      <c r="C44" s="16" t="str">
        <f>'C kopā'!D41</f>
        <v>BJC Daugmale</v>
      </c>
      <c r="D44" s="81"/>
      <c r="E44" s="81"/>
      <c r="F44" s="81"/>
      <c r="G44" s="79">
        <f t="shared" ref="G44:G49" si="2">D44*$D$43+E44*$E$43+F44*$F$43</f>
        <v>0</v>
      </c>
      <c r="H44" s="78">
        <v>5.6712962962962956E-4</v>
      </c>
      <c r="I44" s="136"/>
      <c r="J44" s="78">
        <f>H44+G44*$L$3</f>
        <v>5.6712962962962956E-4</v>
      </c>
      <c r="K44" s="140">
        <v>3</v>
      </c>
    </row>
    <row r="45" spans="1:11" ht="16" x14ac:dyDescent="0.2">
      <c r="A45" s="16">
        <f>'C kopā'!A42</f>
        <v>2</v>
      </c>
      <c r="B45" s="16" t="str">
        <f>'C kopā'!B42</f>
        <v>Simona Pūpola</v>
      </c>
      <c r="C45" s="16" t="str">
        <f>'C kopā'!D42</f>
        <v>BJC Daugmale</v>
      </c>
      <c r="D45" s="81"/>
      <c r="E45" s="81"/>
      <c r="F45" s="81"/>
      <c r="G45" s="79">
        <f t="shared" si="2"/>
        <v>0</v>
      </c>
      <c r="H45" s="78" t="s">
        <v>185</v>
      </c>
      <c r="I45" s="136"/>
      <c r="J45" s="136" t="s">
        <v>48</v>
      </c>
      <c r="K45" s="140" t="s">
        <v>48</v>
      </c>
    </row>
    <row r="46" spans="1:11" ht="15.75" customHeight="1" x14ac:dyDescent="0.2">
      <c r="A46" s="16">
        <f>'C kopā'!A43</f>
        <v>3</v>
      </c>
      <c r="B46" s="16" t="str">
        <f>'C kopā'!B43</f>
        <v>Beāte Lejiete</v>
      </c>
      <c r="C46" s="16" t="str">
        <f>'C kopā'!D43</f>
        <v>BJC Daugmale</v>
      </c>
      <c r="D46" s="87"/>
      <c r="E46" s="87"/>
      <c r="F46" s="81"/>
      <c r="G46" s="79">
        <f t="shared" si="2"/>
        <v>0</v>
      </c>
      <c r="H46" s="78">
        <v>1.0185185185185186E-3</v>
      </c>
      <c r="I46" s="136"/>
      <c r="J46" s="136">
        <f>H46+G46*$L$3</f>
        <v>1.0185185185185186E-3</v>
      </c>
      <c r="K46" s="140">
        <v>5</v>
      </c>
    </row>
    <row r="47" spans="1:11" ht="16" x14ac:dyDescent="0.2">
      <c r="A47" s="16">
        <f>'C kopā'!A44</f>
        <v>4</v>
      </c>
      <c r="B47" s="16" t="str">
        <f>'C kopā'!B44</f>
        <v>Līza Paničuka</v>
      </c>
      <c r="C47" s="16" t="str">
        <f>'C kopā'!D44</f>
        <v>BJC Daugmale</v>
      </c>
      <c r="D47" s="81"/>
      <c r="E47" s="81"/>
      <c r="F47" s="81"/>
      <c r="G47" s="79">
        <f t="shared" si="2"/>
        <v>0</v>
      </c>
      <c r="H47" s="78">
        <v>6.9444444444444447E-4</v>
      </c>
      <c r="I47" s="136"/>
      <c r="J47" s="136">
        <f>H47+G47*$L$3</f>
        <v>6.9444444444444447E-4</v>
      </c>
      <c r="K47" s="140">
        <v>4</v>
      </c>
    </row>
    <row r="48" spans="1:11" ht="16" x14ac:dyDescent="0.2">
      <c r="A48" s="16">
        <f>'C kopā'!A45</f>
        <v>5</v>
      </c>
      <c r="B48" s="16" t="str">
        <f>'C kopā'!B45</f>
        <v>Annija Amanda Cimermane</v>
      </c>
      <c r="C48" s="16" t="str">
        <f>'C kopā'!D45</f>
        <v>RSP</v>
      </c>
      <c r="D48" s="81"/>
      <c r="E48" s="81"/>
      <c r="F48" s="81"/>
      <c r="G48" s="79">
        <f t="shared" si="2"/>
        <v>0</v>
      </c>
      <c r="H48" s="78">
        <v>1.3194444444444443E-3</v>
      </c>
      <c r="I48" s="136"/>
      <c r="J48" s="136">
        <f>H48+G48*$L$3</f>
        <v>1.3194444444444443E-3</v>
      </c>
      <c r="K48" s="140">
        <v>6</v>
      </c>
    </row>
    <row r="49" spans="1:11" ht="15.75" customHeight="1" x14ac:dyDescent="0.2">
      <c r="A49" s="16">
        <f>'C kopā'!A46</f>
        <v>6</v>
      </c>
      <c r="B49" s="16" t="str">
        <f>'C kopā'!B46</f>
        <v>Emīlija Alise Pilsuma</v>
      </c>
      <c r="C49" s="16" t="str">
        <f>'C kopā'!D46</f>
        <v>RSP</v>
      </c>
      <c r="D49" s="87"/>
      <c r="E49" s="87"/>
      <c r="F49" s="81"/>
      <c r="G49" s="79">
        <f t="shared" si="2"/>
        <v>0</v>
      </c>
      <c r="H49" s="78" t="s">
        <v>185</v>
      </c>
      <c r="I49" s="136"/>
      <c r="J49" s="136" t="s">
        <v>48</v>
      </c>
      <c r="K49" s="140" t="s">
        <v>48</v>
      </c>
    </row>
    <row r="50" spans="1:11" ht="16" x14ac:dyDescent="0.2">
      <c r="A50" s="16">
        <f>'C kopā'!A47</f>
        <v>7</v>
      </c>
      <c r="B50" s="16" t="str">
        <f>'C kopā'!B47</f>
        <v>Marta Kalnāre</v>
      </c>
      <c r="C50" s="16" t="str">
        <f>'C kopā'!D47</f>
        <v>RSP</v>
      </c>
      <c r="D50" s="81"/>
      <c r="E50" s="81"/>
      <c r="F50" s="81"/>
      <c r="G50" s="79"/>
      <c r="H50" s="78">
        <v>5.5555555555555556E-4</v>
      </c>
      <c r="I50" s="136"/>
      <c r="J50" s="136">
        <f>H50+G50*$L$3</f>
        <v>5.5555555555555556E-4</v>
      </c>
      <c r="K50" s="140">
        <v>1</v>
      </c>
    </row>
    <row r="51" spans="1:11" ht="16" x14ac:dyDescent="0.2">
      <c r="A51" s="16">
        <f>'C kopā'!A48</f>
        <v>8</v>
      </c>
      <c r="B51" s="16" t="str">
        <f>'C kopā'!B48</f>
        <v>Ruslana Kondraševa</v>
      </c>
      <c r="C51" s="16" t="str">
        <f>'C kopā'!D48</f>
        <v>BJC Daugmale</v>
      </c>
      <c r="D51" s="81"/>
      <c r="E51" s="81"/>
      <c r="F51" s="81"/>
      <c r="G51" s="79"/>
      <c r="H51" s="78">
        <v>5.5555555555555556E-4</v>
      </c>
      <c r="I51" s="136"/>
      <c r="J51" s="136">
        <f>H51+G51*$L$3</f>
        <v>5.5555555555555556E-4</v>
      </c>
      <c r="K51" s="140">
        <v>1</v>
      </c>
    </row>
    <row r="52" spans="1:11" ht="16" x14ac:dyDescent="0.2">
      <c r="A52" s="16">
        <f>'C kopā'!A49</f>
        <v>9</v>
      </c>
      <c r="B52" s="16">
        <f>'C kopā'!B49</f>
        <v>0</v>
      </c>
      <c r="C52" s="16">
        <f>'C kopā'!D49</f>
        <v>0</v>
      </c>
      <c r="D52" s="81"/>
      <c r="E52" s="81"/>
      <c r="F52" s="81"/>
      <c r="G52" s="79"/>
      <c r="H52" s="78"/>
      <c r="I52" s="136"/>
      <c r="J52" s="78"/>
      <c r="K52" s="140"/>
    </row>
    <row r="53" spans="1:11" ht="16" x14ac:dyDescent="0.2">
      <c r="A53" s="16">
        <f>'C kopā'!A50</f>
        <v>10</v>
      </c>
      <c r="B53" s="16">
        <f>'C kopā'!B50</f>
        <v>0</v>
      </c>
      <c r="C53" s="16">
        <f>'C kopā'!D50</f>
        <v>0</v>
      </c>
      <c r="D53" s="81"/>
      <c r="E53" s="81"/>
      <c r="F53" s="81"/>
      <c r="G53" s="79"/>
      <c r="H53" s="78"/>
      <c r="I53" s="136"/>
      <c r="J53" s="78"/>
      <c r="K53" s="140"/>
    </row>
    <row r="54" spans="1:11" ht="16" x14ac:dyDescent="0.2">
      <c r="A54" s="16">
        <f>'C kopā'!A51</f>
        <v>11</v>
      </c>
      <c r="B54" s="16">
        <f>'C kopā'!B51</f>
        <v>0</v>
      </c>
      <c r="C54" s="16">
        <f>'C kopā'!D51</f>
        <v>0</v>
      </c>
      <c r="D54" s="80"/>
      <c r="E54" s="80"/>
      <c r="F54" s="80"/>
      <c r="G54" s="80"/>
      <c r="H54" s="138"/>
      <c r="I54" s="138"/>
      <c r="J54" s="78"/>
      <c r="K54" s="140"/>
    </row>
    <row r="55" spans="1:11" ht="16" x14ac:dyDescent="0.2">
      <c r="A55" s="16">
        <f>'C kopā'!A52</f>
        <v>12</v>
      </c>
      <c r="B55" s="16">
        <f>'C kopā'!B52</f>
        <v>0</v>
      </c>
      <c r="C55" s="16">
        <f>'C kopā'!D52</f>
        <v>0</v>
      </c>
      <c r="D55" s="104"/>
      <c r="E55" s="104"/>
      <c r="F55" s="104"/>
      <c r="G55" s="104"/>
      <c r="H55" s="139"/>
      <c r="I55" s="139"/>
      <c r="J55" s="78"/>
      <c r="K55" s="140"/>
    </row>
    <row r="56" spans="1:11" ht="16" x14ac:dyDescent="0.2">
      <c r="A56" s="16">
        <f>'C kopā'!A53</f>
        <v>13</v>
      </c>
      <c r="B56" s="16">
        <f>'C kopā'!B53</f>
        <v>0</v>
      </c>
      <c r="C56" s="16">
        <f>'C kopā'!D53</f>
        <v>0</v>
      </c>
      <c r="D56" s="84"/>
      <c r="E56" s="84"/>
      <c r="F56" s="84"/>
      <c r="G56" s="84"/>
      <c r="H56" s="136"/>
      <c r="I56" s="136"/>
      <c r="J56" s="78"/>
      <c r="K56" s="140"/>
    </row>
    <row r="57" spans="1:11" ht="16" x14ac:dyDescent="0.2">
      <c r="A57" s="16">
        <f>'C kopā'!A54</f>
        <v>14</v>
      </c>
      <c r="B57" s="16">
        <f>'C kopā'!B54</f>
        <v>0</v>
      </c>
      <c r="C57" s="16">
        <f>'C kopā'!D54</f>
        <v>0</v>
      </c>
      <c r="D57" s="84"/>
      <c r="E57" s="84"/>
      <c r="F57" s="84"/>
      <c r="G57" s="84"/>
      <c r="H57" s="136"/>
      <c r="I57" s="136"/>
      <c r="J57" s="78"/>
      <c r="K57" s="140"/>
    </row>
  </sheetData>
  <sheetProtection selectLockedCells="1" selectUnlockedCells="1"/>
  <autoFilter ref="A43:L43">
    <sortState ref="A44:L57">
      <sortCondition ref="A43"/>
    </sortState>
  </autoFilter>
  <mergeCells count="26">
    <mergeCell ref="K4:K11"/>
    <mergeCell ref="A32:K32"/>
    <mergeCell ref="G4:G11"/>
    <mergeCell ref="A1:K1"/>
    <mergeCell ref="B2:C2"/>
    <mergeCell ref="A4:A11"/>
    <mergeCell ref="B4:B11"/>
    <mergeCell ref="C4:C11"/>
    <mergeCell ref="D4:D11"/>
    <mergeCell ref="E4:E11"/>
    <mergeCell ref="J4:J11"/>
    <mergeCell ref="I4:I11"/>
    <mergeCell ref="B33:C33"/>
    <mergeCell ref="A35:A42"/>
    <mergeCell ref="B35:B42"/>
    <mergeCell ref="C35:C42"/>
    <mergeCell ref="H4:H11"/>
    <mergeCell ref="F4:F11"/>
    <mergeCell ref="G35:G42"/>
    <mergeCell ref="H35:H42"/>
    <mergeCell ref="J35:J42"/>
    <mergeCell ref="K35:K42"/>
    <mergeCell ref="D35:D42"/>
    <mergeCell ref="E35:E42"/>
    <mergeCell ref="F35:F42"/>
    <mergeCell ref="I35:I42"/>
  </mergeCells>
  <phoneticPr fontId="5" type="noConversion"/>
  <pageMargins left="0.7" right="0.7" top="0.75" bottom="0.75" header="0.51180555555555551" footer="0.51180555555555551"/>
  <pageSetup paperSize="9" scale="91" firstPageNumber="0" orientation="landscape" verticalDpi="300" r:id="rId1"/>
  <headerFooter alignWithMargins="0"/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P45"/>
  <sheetViews>
    <sheetView view="pageBreakPreview" topLeftCell="A5" zoomScale="109" zoomScaleSheetLayoutView="80" workbookViewId="0">
      <selection activeCell="I16" sqref="I16"/>
    </sheetView>
  </sheetViews>
  <sheetFormatPr baseColWidth="10" defaultColWidth="8.83203125" defaultRowHeight="15" x14ac:dyDescent="0.2"/>
  <cols>
    <col min="1" max="1" width="8.83203125" style="157"/>
    <col min="2" max="2" width="25.5" style="157" customWidth="1"/>
    <col min="3" max="3" width="11.33203125" style="157" customWidth="1"/>
    <col min="4" max="4" width="21.5" style="157" customWidth="1"/>
    <col min="5" max="10" width="8.83203125" style="157"/>
    <col min="11" max="11" width="16.5" style="157" customWidth="1"/>
    <col min="12" max="16384" width="8.83203125" style="157"/>
  </cols>
  <sheetData>
    <row r="1" spans="1:16" ht="16" x14ac:dyDescent="0.2">
      <c r="A1" s="369" t="str">
        <f>'D Kopā'!A1:Q1</f>
        <v>Rīgas atklātās sacensības sporta tūrisma un alpīnisma tehnikā  2018.gada 15. aprīlī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20" thickBot="1" x14ac:dyDescent="0.3">
      <c r="A2" s="158"/>
      <c r="B2" s="158" t="s">
        <v>44</v>
      </c>
      <c r="C2" s="158"/>
      <c r="D2" s="158" t="s">
        <v>36</v>
      </c>
    </row>
    <row r="3" spans="1:16" ht="12.75" customHeight="1" thickBot="1" x14ac:dyDescent="0.25">
      <c r="A3" s="370" t="s">
        <v>2</v>
      </c>
      <c r="B3" s="372" t="s">
        <v>3</v>
      </c>
      <c r="C3" s="373" t="s">
        <v>158</v>
      </c>
      <c r="D3" s="372" t="s">
        <v>0</v>
      </c>
      <c r="E3" s="374" t="s">
        <v>189</v>
      </c>
      <c r="F3" s="374" t="s">
        <v>27</v>
      </c>
      <c r="G3" s="374" t="s">
        <v>190</v>
      </c>
      <c r="H3" s="374" t="s">
        <v>5</v>
      </c>
      <c r="I3" s="374" t="s">
        <v>6</v>
      </c>
      <c r="J3" s="374" t="s">
        <v>1</v>
      </c>
      <c r="K3" s="374" t="s">
        <v>81</v>
      </c>
      <c r="L3" s="374" t="s">
        <v>82</v>
      </c>
    </row>
    <row r="4" spans="1:16" ht="16" thickBot="1" x14ac:dyDescent="0.25">
      <c r="A4" s="370"/>
      <c r="B4" s="372"/>
      <c r="C4" s="375"/>
      <c r="D4" s="372"/>
      <c r="E4" s="374"/>
      <c r="F4" s="374"/>
      <c r="G4" s="374"/>
      <c r="H4" s="374"/>
      <c r="I4" s="374"/>
      <c r="J4" s="374"/>
      <c r="K4" s="374"/>
      <c r="L4" s="374"/>
    </row>
    <row r="5" spans="1:16" ht="16" thickBot="1" x14ac:dyDescent="0.25">
      <c r="A5" s="370"/>
      <c r="B5" s="372"/>
      <c r="C5" s="375"/>
      <c r="D5" s="372"/>
      <c r="E5" s="374"/>
      <c r="F5" s="374"/>
      <c r="G5" s="374"/>
      <c r="H5" s="374"/>
      <c r="I5" s="374"/>
      <c r="J5" s="374"/>
      <c r="K5" s="374"/>
      <c r="L5" s="374"/>
    </row>
    <row r="6" spans="1:16" ht="16" thickBot="1" x14ac:dyDescent="0.25">
      <c r="A6" s="370"/>
      <c r="B6" s="372"/>
      <c r="C6" s="375"/>
      <c r="D6" s="372"/>
      <c r="E6" s="374"/>
      <c r="F6" s="374"/>
      <c r="G6" s="374"/>
      <c r="H6" s="374"/>
      <c r="I6" s="374"/>
      <c r="J6" s="374"/>
      <c r="K6" s="374"/>
      <c r="L6" s="374"/>
    </row>
    <row r="7" spans="1:16" ht="16" thickBot="1" x14ac:dyDescent="0.25">
      <c r="A7" s="370"/>
      <c r="B7" s="372"/>
      <c r="C7" s="375"/>
      <c r="D7" s="372"/>
      <c r="E7" s="374"/>
      <c r="F7" s="374"/>
      <c r="G7" s="374"/>
      <c r="H7" s="374"/>
      <c r="I7" s="374"/>
      <c r="J7" s="374"/>
      <c r="K7" s="374"/>
      <c r="L7" s="374"/>
    </row>
    <row r="8" spans="1:16" ht="16" thickBot="1" x14ac:dyDescent="0.25">
      <c r="A8" s="370"/>
      <c r="B8" s="372"/>
      <c r="C8" s="375"/>
      <c r="D8" s="372"/>
      <c r="E8" s="374"/>
      <c r="F8" s="374"/>
      <c r="G8" s="374"/>
      <c r="H8" s="374"/>
      <c r="I8" s="374"/>
      <c r="J8" s="374"/>
      <c r="K8" s="374"/>
      <c r="L8" s="374"/>
    </row>
    <row r="9" spans="1:16" ht="16" thickBot="1" x14ac:dyDescent="0.25">
      <c r="A9" s="370"/>
      <c r="B9" s="372"/>
      <c r="C9" s="375"/>
      <c r="D9" s="372"/>
      <c r="E9" s="374"/>
      <c r="F9" s="374"/>
      <c r="G9" s="374"/>
      <c r="H9" s="374"/>
      <c r="I9" s="374"/>
      <c r="J9" s="374"/>
      <c r="K9" s="374"/>
      <c r="L9" s="374"/>
    </row>
    <row r="10" spans="1:16" ht="16" thickBot="1" x14ac:dyDescent="0.25">
      <c r="A10" s="370"/>
      <c r="B10" s="373"/>
      <c r="C10" s="375"/>
      <c r="D10" s="373"/>
      <c r="E10" s="374"/>
      <c r="F10" s="374"/>
      <c r="G10" s="374"/>
      <c r="H10" s="374"/>
      <c r="I10" s="374"/>
      <c r="J10" s="374"/>
      <c r="K10" s="374"/>
      <c r="L10" s="374"/>
    </row>
    <row r="11" spans="1:16" ht="16" x14ac:dyDescent="0.2">
      <c r="A11" s="159"/>
      <c r="B11" s="160"/>
      <c r="C11" s="160"/>
      <c r="D11" s="160"/>
      <c r="E11" s="161"/>
      <c r="F11" s="161"/>
      <c r="G11" s="161"/>
      <c r="H11" s="161"/>
      <c r="I11" s="161"/>
      <c r="J11" s="161"/>
    </row>
    <row r="12" spans="1:16" ht="17.25" customHeight="1" thickBot="1" x14ac:dyDescent="0.25">
      <c r="A12" s="339">
        <v>1</v>
      </c>
      <c r="B12" s="331" t="s">
        <v>143</v>
      </c>
      <c r="C12" s="331">
        <v>2003</v>
      </c>
      <c r="D12" s="216" t="s">
        <v>56</v>
      </c>
      <c r="E12" s="340">
        <f>'B speleo'!O13</f>
        <v>3</v>
      </c>
      <c r="F12" s="341">
        <f>'B  spriegošana'!P13</f>
        <v>3</v>
      </c>
      <c r="G12" s="341">
        <f>'B šķēršļi'!P13</f>
        <v>3</v>
      </c>
      <c r="H12" s="341">
        <f>'B mezgli'!K13</f>
        <v>3</v>
      </c>
      <c r="I12" s="341" t="s">
        <v>48</v>
      </c>
      <c r="J12" s="341">
        <v>3</v>
      </c>
      <c r="K12" s="341"/>
      <c r="L12" s="341"/>
    </row>
    <row r="13" spans="1:16" ht="18" thickBot="1" x14ac:dyDescent="0.25">
      <c r="A13" s="150">
        <v>2</v>
      </c>
      <c r="B13" s="305" t="s">
        <v>42</v>
      </c>
      <c r="C13" s="305">
        <v>2002</v>
      </c>
      <c r="D13" s="151" t="s">
        <v>56</v>
      </c>
      <c r="E13" s="154" t="str">
        <f>'B speleo'!O14</f>
        <v>x</v>
      </c>
      <c r="F13" s="152" t="str">
        <f>'B  spriegošana'!P14</f>
        <v>x</v>
      </c>
      <c r="G13" s="152" t="str">
        <f>'B šķēršļi'!P14</f>
        <v>x</v>
      </c>
      <c r="H13" s="152" t="str">
        <f>'B mezgli'!K14</f>
        <v>x</v>
      </c>
      <c r="I13" s="152" t="s">
        <v>48</v>
      </c>
      <c r="J13" s="152"/>
      <c r="K13" s="152"/>
      <c r="L13" s="152"/>
    </row>
    <row r="14" spans="1:16" ht="18" thickBot="1" x14ac:dyDescent="0.25">
      <c r="A14" s="339">
        <v>3</v>
      </c>
      <c r="B14" s="331" t="s">
        <v>144</v>
      </c>
      <c r="C14" s="331">
        <v>2003</v>
      </c>
      <c r="D14" s="216" t="s">
        <v>56</v>
      </c>
      <c r="E14" s="340">
        <f>'B speleo'!O15</f>
        <v>2</v>
      </c>
      <c r="F14" s="341">
        <f>'B  spriegošana'!P15</f>
        <v>2</v>
      </c>
      <c r="G14" s="341">
        <f>'B šķēršļi'!P15</f>
        <v>2</v>
      </c>
      <c r="H14" s="341">
        <f>'B mezgli'!K15</f>
        <v>2</v>
      </c>
      <c r="I14" s="341">
        <f>SUM(E14:H14)</f>
        <v>8</v>
      </c>
      <c r="J14" s="341">
        <v>2</v>
      </c>
      <c r="K14" s="341"/>
      <c r="L14" s="342"/>
    </row>
    <row r="15" spans="1:16" ht="16" x14ac:dyDescent="0.2">
      <c r="A15" s="339">
        <v>4</v>
      </c>
      <c r="B15" s="216" t="s">
        <v>188</v>
      </c>
      <c r="C15" s="323">
        <v>2003</v>
      </c>
      <c r="D15" s="216" t="s">
        <v>57</v>
      </c>
      <c r="E15" s="340">
        <f>'B speleo'!O16</f>
        <v>1</v>
      </c>
      <c r="F15" s="341">
        <f>'B  spriegošana'!P16</f>
        <v>1</v>
      </c>
      <c r="G15" s="341">
        <f>'B šķēršļi'!P16</f>
        <v>1</v>
      </c>
      <c r="H15" s="341">
        <f>'B mezgli'!K16</f>
        <v>1</v>
      </c>
      <c r="I15" s="341">
        <f>SUM(E15:H15)</f>
        <v>4</v>
      </c>
      <c r="J15" s="341">
        <v>1</v>
      </c>
      <c r="K15" s="341"/>
      <c r="L15" s="342"/>
    </row>
    <row r="16" spans="1:16" ht="16" x14ac:dyDescent="0.2">
      <c r="A16" s="150">
        <v>5</v>
      </c>
      <c r="B16" s="151"/>
      <c r="C16" s="151"/>
      <c r="D16" s="151"/>
      <c r="E16" s="154"/>
      <c r="F16" s="152"/>
      <c r="G16" s="152"/>
      <c r="H16" s="152"/>
      <c r="I16" s="152"/>
      <c r="J16" s="152"/>
      <c r="K16" s="152"/>
      <c r="L16" s="152"/>
    </row>
    <row r="17" spans="1:16" ht="16" x14ac:dyDescent="0.2">
      <c r="A17" s="150">
        <v>6</v>
      </c>
      <c r="B17" s="151"/>
      <c r="C17" s="151"/>
      <c r="D17" s="151"/>
      <c r="E17" s="154"/>
      <c r="F17" s="152"/>
      <c r="G17" s="152"/>
      <c r="H17" s="152"/>
      <c r="I17" s="152"/>
      <c r="J17" s="152"/>
      <c r="K17" s="152"/>
      <c r="L17" s="152"/>
    </row>
    <row r="18" spans="1:16" ht="16" hidden="1" x14ac:dyDescent="0.2">
      <c r="A18" s="150">
        <v>7</v>
      </c>
      <c r="B18" s="151"/>
      <c r="C18" s="151"/>
      <c r="D18" s="151"/>
      <c r="E18" s="154"/>
      <c r="F18" s="152"/>
      <c r="G18" s="152"/>
      <c r="H18" s="152"/>
      <c r="I18" s="152"/>
      <c r="J18" s="152"/>
      <c r="K18" s="162"/>
    </row>
    <row r="19" spans="1:16" ht="16" hidden="1" x14ac:dyDescent="0.2">
      <c r="A19" s="150">
        <v>8</v>
      </c>
      <c r="B19" s="151"/>
      <c r="C19" s="151"/>
      <c r="D19" s="151"/>
      <c r="E19" s="154"/>
      <c r="F19" s="152"/>
      <c r="G19" s="152"/>
      <c r="H19" s="152"/>
      <c r="I19" s="152"/>
      <c r="J19" s="152"/>
      <c r="K19" s="162"/>
    </row>
    <row r="20" spans="1:16" ht="16" hidden="1" x14ac:dyDescent="0.2">
      <c r="A20" s="150">
        <v>9</v>
      </c>
      <c r="B20" s="151"/>
      <c r="C20" s="151"/>
      <c r="D20" s="151"/>
      <c r="E20" s="154"/>
      <c r="F20" s="152"/>
      <c r="G20" s="152"/>
      <c r="H20" s="152"/>
      <c r="I20" s="152"/>
      <c r="J20" s="152"/>
      <c r="K20" s="162"/>
    </row>
    <row r="21" spans="1:16" ht="16" hidden="1" x14ac:dyDescent="0.2">
      <c r="A21" s="150">
        <v>10</v>
      </c>
      <c r="B21" s="163"/>
      <c r="C21" s="163"/>
      <c r="D21" s="163"/>
      <c r="E21" s="154"/>
      <c r="F21" s="152"/>
      <c r="G21" s="152"/>
      <c r="H21" s="152"/>
      <c r="I21" s="152"/>
      <c r="J21" s="152"/>
      <c r="K21" s="162"/>
    </row>
    <row r="22" spans="1:16" ht="16" hidden="1" x14ac:dyDescent="0.2">
      <c r="A22" s="164">
        <v>11</v>
      </c>
      <c r="B22" s="165"/>
      <c r="C22" s="166"/>
      <c r="D22" s="166"/>
      <c r="E22" s="152"/>
      <c r="F22" s="152"/>
      <c r="G22" s="152"/>
      <c r="H22" s="152"/>
      <c r="I22" s="152"/>
      <c r="J22" s="152"/>
    </row>
    <row r="23" spans="1:16" ht="16" hidden="1" x14ac:dyDescent="0.2">
      <c r="A23" s="164">
        <v>12</v>
      </c>
      <c r="B23" s="167"/>
      <c r="C23" s="168"/>
      <c r="D23" s="168"/>
      <c r="E23" s="152"/>
      <c r="F23" s="152"/>
      <c r="G23" s="152"/>
      <c r="H23" s="152"/>
      <c r="I23" s="152"/>
      <c r="J23" s="152"/>
    </row>
    <row r="24" spans="1:16" ht="14.25" hidden="1" customHeight="1" x14ac:dyDescent="0.2">
      <c r="A24" s="164">
        <v>13</v>
      </c>
      <c r="B24" s="169"/>
      <c r="C24" s="304"/>
      <c r="D24" s="170"/>
      <c r="E24" s="152"/>
      <c r="F24" s="152"/>
      <c r="G24" s="152"/>
      <c r="H24" s="152"/>
      <c r="I24" s="152"/>
      <c r="J24" s="152"/>
    </row>
    <row r="25" spans="1:16" ht="14.25" customHeight="1" x14ac:dyDescent="0.2">
      <c r="A25" s="159"/>
      <c r="B25" s="213"/>
      <c r="C25" s="213"/>
      <c r="D25" s="171"/>
      <c r="E25" s="214"/>
      <c r="F25" s="214"/>
      <c r="G25" s="214"/>
      <c r="H25" s="214"/>
      <c r="I25" s="214"/>
      <c r="J25" s="214"/>
    </row>
    <row r="26" spans="1:16" ht="16" x14ac:dyDescent="0.2">
      <c r="A26" s="369" t="str">
        <f>'D Kopā'!A1:Q1</f>
        <v>Rīgas atklātās sacensības sporta tūrisma un alpīnisma tehnikā  2018.gada 15. aprīlī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ht="20" thickBot="1" x14ac:dyDescent="0.3">
      <c r="A27" s="158"/>
      <c r="B27" s="158" t="s">
        <v>31</v>
      </c>
      <c r="C27" s="158"/>
      <c r="D27" s="158" t="s">
        <v>36</v>
      </c>
    </row>
    <row r="28" spans="1:16" ht="12.75" customHeight="1" thickBot="1" x14ac:dyDescent="0.25">
      <c r="A28" s="370" t="s">
        <v>2</v>
      </c>
      <c r="B28" s="372" t="s">
        <v>3</v>
      </c>
      <c r="C28" s="373" t="s">
        <v>158</v>
      </c>
      <c r="D28" s="372" t="s">
        <v>0</v>
      </c>
      <c r="E28" s="374" t="str">
        <f>E3</f>
        <v>Pārceltuve un spelio</v>
      </c>
      <c r="F28" s="374" t="str">
        <f>F3</f>
        <v>Virves spriegošana</v>
      </c>
      <c r="G28" s="374" t="str">
        <f>G3</f>
        <v>Sķēršļu josla</v>
      </c>
      <c r="H28" s="374" t="str">
        <f>H3</f>
        <v>Mezgli</v>
      </c>
      <c r="I28" s="374" t="str">
        <f>I3</f>
        <v>Kopā</v>
      </c>
      <c r="J28" s="374" t="s">
        <v>1</v>
      </c>
      <c r="K28" s="386" t="s">
        <v>81</v>
      </c>
      <c r="L28" s="374" t="s">
        <v>82</v>
      </c>
    </row>
    <row r="29" spans="1:16" ht="16" thickBot="1" x14ac:dyDescent="0.25">
      <c r="A29" s="370"/>
      <c r="B29" s="372"/>
      <c r="C29" s="375"/>
      <c r="D29" s="372"/>
      <c r="E29" s="374"/>
      <c r="F29" s="374"/>
      <c r="G29" s="374"/>
      <c r="H29" s="374"/>
      <c r="I29" s="374"/>
      <c r="J29" s="374"/>
      <c r="K29" s="386"/>
      <c r="L29" s="374"/>
    </row>
    <row r="30" spans="1:16" ht="16" thickBot="1" x14ac:dyDescent="0.25">
      <c r="A30" s="370"/>
      <c r="B30" s="372"/>
      <c r="C30" s="375"/>
      <c r="D30" s="372"/>
      <c r="E30" s="374"/>
      <c r="F30" s="374"/>
      <c r="G30" s="374"/>
      <c r="H30" s="374"/>
      <c r="I30" s="374"/>
      <c r="J30" s="374"/>
      <c r="K30" s="386"/>
      <c r="L30" s="374"/>
    </row>
    <row r="31" spans="1:16" ht="15.75" customHeight="1" thickBot="1" x14ac:dyDescent="0.25">
      <c r="A31" s="370"/>
      <c r="B31" s="372"/>
      <c r="C31" s="375"/>
      <c r="D31" s="372"/>
      <c r="E31" s="374"/>
      <c r="F31" s="374"/>
      <c r="G31" s="374"/>
      <c r="H31" s="374"/>
      <c r="I31" s="374"/>
      <c r="J31" s="374"/>
      <c r="K31" s="386"/>
      <c r="L31" s="374"/>
    </row>
    <row r="32" spans="1:16" ht="16" thickBot="1" x14ac:dyDescent="0.25">
      <c r="A32" s="370"/>
      <c r="B32" s="372"/>
      <c r="C32" s="375"/>
      <c r="D32" s="372"/>
      <c r="E32" s="374"/>
      <c r="F32" s="374"/>
      <c r="G32" s="374"/>
      <c r="H32" s="374"/>
      <c r="I32" s="374"/>
      <c r="J32" s="374"/>
      <c r="K32" s="386"/>
      <c r="L32" s="374"/>
    </row>
    <row r="33" spans="1:12" ht="16" thickBot="1" x14ac:dyDescent="0.25">
      <c r="A33" s="370"/>
      <c r="B33" s="372"/>
      <c r="C33" s="375"/>
      <c r="D33" s="372"/>
      <c r="E33" s="374"/>
      <c r="F33" s="374"/>
      <c r="G33" s="374"/>
      <c r="H33" s="374"/>
      <c r="I33" s="374"/>
      <c r="J33" s="374"/>
      <c r="K33" s="386"/>
      <c r="L33" s="374"/>
    </row>
    <row r="34" spans="1:12" ht="16" thickBot="1" x14ac:dyDescent="0.25">
      <c r="A34" s="370"/>
      <c r="B34" s="372"/>
      <c r="C34" s="375"/>
      <c r="D34" s="372"/>
      <c r="E34" s="374"/>
      <c r="F34" s="374"/>
      <c r="G34" s="374"/>
      <c r="H34" s="374"/>
      <c r="I34" s="374"/>
      <c r="J34" s="374"/>
      <c r="K34" s="386"/>
      <c r="L34" s="374"/>
    </row>
    <row r="35" spans="1:12" x14ac:dyDescent="0.2">
      <c r="A35" s="371"/>
      <c r="B35" s="373"/>
      <c r="C35" s="375"/>
      <c r="D35" s="373"/>
      <c r="E35" s="374"/>
      <c r="F35" s="374"/>
      <c r="G35" s="374"/>
      <c r="H35" s="374"/>
      <c r="I35" s="374"/>
      <c r="J35" s="374"/>
      <c r="K35" s="386"/>
      <c r="L35" s="374"/>
    </row>
    <row r="36" spans="1:12" ht="17" thickBot="1" x14ac:dyDescent="0.25">
      <c r="A36" s="159"/>
      <c r="B36" s="160"/>
      <c r="C36" s="160"/>
      <c r="D36" s="160"/>
      <c r="E36" s="161"/>
      <c r="F36" s="161"/>
      <c r="G36" s="161"/>
      <c r="H36" s="161"/>
      <c r="I36" s="161"/>
      <c r="J36" s="161"/>
      <c r="K36" s="161"/>
      <c r="L36" s="343"/>
    </row>
    <row r="37" spans="1:12" ht="16" x14ac:dyDescent="0.2">
      <c r="A37" s="172">
        <v>1</v>
      </c>
      <c r="B37" s="163" t="s">
        <v>145</v>
      </c>
      <c r="C37" s="163">
        <v>2003</v>
      </c>
      <c r="D37" s="151" t="s">
        <v>56</v>
      </c>
      <c r="E37" s="173" t="str">
        <f>'B speleo'!O40</f>
        <v>x</v>
      </c>
      <c r="F37" s="173" t="str">
        <f>'B  spriegošana'!P35</f>
        <v>x</v>
      </c>
      <c r="G37" s="173" t="str">
        <f>'B šķēršļi'!P40</f>
        <v>x</v>
      </c>
      <c r="H37" s="173" t="str">
        <f>'B mezgli'!K39</f>
        <v>x</v>
      </c>
      <c r="I37" s="173" t="s">
        <v>48</v>
      </c>
      <c r="J37" s="176"/>
      <c r="K37" s="176" t="s">
        <v>48</v>
      </c>
    </row>
    <row r="38" spans="1:12" ht="16" x14ac:dyDescent="0.2">
      <c r="A38" s="172">
        <v>2</v>
      </c>
      <c r="B38" s="175" t="s">
        <v>63</v>
      </c>
      <c r="C38" s="175">
        <v>2003</v>
      </c>
      <c r="D38" s="151" t="s">
        <v>56</v>
      </c>
      <c r="E38" s="173">
        <f>'B speleo'!O41</f>
        <v>3</v>
      </c>
      <c r="F38" s="173">
        <f>'B  spriegošana'!P36</f>
        <v>5</v>
      </c>
      <c r="G38" s="173">
        <f>'B šķēršļi'!P41</f>
        <v>3</v>
      </c>
      <c r="H38" s="173">
        <f>'B mezgli'!K40</f>
        <v>4</v>
      </c>
      <c r="I38" s="173">
        <f>SUM(E38:H38)</f>
        <v>15</v>
      </c>
      <c r="J38" s="176">
        <v>4</v>
      </c>
      <c r="K38" s="336"/>
    </row>
    <row r="39" spans="1:12" ht="16" x14ac:dyDescent="0.2">
      <c r="A39" s="220">
        <v>3</v>
      </c>
      <c r="B39" s="337" t="s">
        <v>62</v>
      </c>
      <c r="C39" s="337">
        <v>2002</v>
      </c>
      <c r="D39" s="216" t="s">
        <v>56</v>
      </c>
      <c r="E39" s="324">
        <f>'B speleo'!O42</f>
        <v>1</v>
      </c>
      <c r="F39" s="324">
        <f>'B  spriegošana'!P37</f>
        <v>4</v>
      </c>
      <c r="G39" s="324">
        <f>'B šķēršļi'!P42</f>
        <v>2</v>
      </c>
      <c r="H39" s="324">
        <f>'B mezgli'!K41</f>
        <v>1</v>
      </c>
      <c r="I39" s="324">
        <f t="shared" ref="I39:I42" si="0">SUM(E39:H39)</f>
        <v>8</v>
      </c>
      <c r="J39" s="218">
        <v>1</v>
      </c>
      <c r="K39" s="218">
        <v>0</v>
      </c>
      <c r="L39" s="344">
        <f>'B speleo'!N43+'B  spriegošana'!O37+'B šķēršļi'!O42+'B mezgli'!J41</f>
        <v>1.300925925925926E-2</v>
      </c>
    </row>
    <row r="40" spans="1:12" ht="16" x14ac:dyDescent="0.2">
      <c r="A40" s="245">
        <v>4</v>
      </c>
      <c r="B40" s="338" t="s">
        <v>166</v>
      </c>
      <c r="C40" s="249">
        <v>2003</v>
      </c>
      <c r="D40" s="216" t="s">
        <v>56</v>
      </c>
      <c r="E40" s="324">
        <f>'B speleo'!O43</f>
        <v>2</v>
      </c>
      <c r="F40" s="324">
        <f>'B  spriegošana'!P38</f>
        <v>3</v>
      </c>
      <c r="G40" s="324">
        <f>'B šķēršļi'!P43</f>
        <v>1</v>
      </c>
      <c r="H40" s="324">
        <f>'B mezgli'!K42</f>
        <v>2</v>
      </c>
      <c r="I40" s="324">
        <f t="shared" si="0"/>
        <v>8</v>
      </c>
      <c r="J40" s="249">
        <v>2</v>
      </c>
      <c r="K40" s="249">
        <v>0</v>
      </c>
      <c r="L40" s="344">
        <f>'B speleo'!N44+'B  spriegošana'!O38+'B šķēršļi'!O43+'B mezgli'!J42</f>
        <v>2.3553240740740743E-2</v>
      </c>
    </row>
    <row r="41" spans="1:12" ht="16" x14ac:dyDescent="0.2">
      <c r="A41" s="240">
        <v>5</v>
      </c>
      <c r="B41" s="244" t="s">
        <v>192</v>
      </c>
      <c r="C41" s="244">
        <v>2001</v>
      </c>
      <c r="D41" s="242" t="s">
        <v>57</v>
      </c>
      <c r="E41" s="173">
        <f>'B speleo'!O44</f>
        <v>4</v>
      </c>
      <c r="F41" s="173">
        <f>'B  spriegošana'!P39</f>
        <v>2</v>
      </c>
      <c r="G41" s="173">
        <f>'B šķēršļi'!P44</f>
        <v>5</v>
      </c>
      <c r="H41" s="173">
        <f>'B mezgli'!K43</f>
        <v>5</v>
      </c>
      <c r="I41" s="173">
        <f t="shared" si="0"/>
        <v>16</v>
      </c>
      <c r="J41" s="241">
        <v>5</v>
      </c>
      <c r="K41" s="241"/>
    </row>
    <row r="42" spans="1:12" ht="16" x14ac:dyDescent="0.2">
      <c r="A42" s="245">
        <v>6</v>
      </c>
      <c r="B42" s="246" t="s">
        <v>193</v>
      </c>
      <c r="C42" s="246">
        <v>2002</v>
      </c>
      <c r="D42" s="247" t="s">
        <v>57</v>
      </c>
      <c r="E42" s="324">
        <f>'B speleo'!O45</f>
        <v>5</v>
      </c>
      <c r="F42" s="324">
        <f>'B  spriegošana'!P40</f>
        <v>1</v>
      </c>
      <c r="G42" s="324">
        <f>'B šķēršļi'!P45</f>
        <v>4</v>
      </c>
      <c r="H42" s="324">
        <f>'B mezgli'!K44</f>
        <v>3</v>
      </c>
      <c r="I42" s="324">
        <f t="shared" si="0"/>
        <v>13</v>
      </c>
      <c r="J42" s="249">
        <v>3</v>
      </c>
      <c r="K42" s="249"/>
    </row>
    <row r="43" spans="1:12" ht="16" hidden="1" x14ac:dyDescent="0.2">
      <c r="A43" s="240">
        <v>7</v>
      </c>
      <c r="B43" s="244"/>
      <c r="C43" s="244"/>
      <c r="D43" s="242"/>
      <c r="E43" s="243"/>
      <c r="F43" s="243"/>
      <c r="G43" s="243"/>
      <c r="H43" s="243"/>
      <c r="I43" s="243"/>
      <c r="J43" s="241"/>
      <c r="K43" s="241"/>
    </row>
    <row r="44" spans="1:12" ht="16" hidden="1" x14ac:dyDescent="0.2">
      <c r="A44" s="245">
        <v>8</v>
      </c>
      <c r="B44" s="246"/>
      <c r="C44" s="246"/>
      <c r="D44" s="247"/>
      <c r="E44" s="248"/>
      <c r="F44" s="248"/>
      <c r="G44" s="248"/>
      <c r="H44" s="248"/>
      <c r="I44" s="248"/>
      <c r="J44" s="249"/>
      <c r="K44" s="249"/>
    </row>
    <row r="45" spans="1:12" ht="16" hidden="1" x14ac:dyDescent="0.2">
      <c r="A45" s="245">
        <v>9</v>
      </c>
      <c r="B45" s="249"/>
      <c r="C45" s="249"/>
      <c r="D45" s="247"/>
      <c r="E45" s="248"/>
      <c r="F45" s="248"/>
      <c r="G45" s="248"/>
      <c r="H45" s="248"/>
      <c r="I45" s="248"/>
      <c r="J45" s="249"/>
      <c r="K45" s="249"/>
    </row>
  </sheetData>
  <sheetProtection selectLockedCells="1" selectUnlockedCells="1"/>
  <autoFilter ref="A11:P11"/>
  <mergeCells count="26">
    <mergeCell ref="A1:P1"/>
    <mergeCell ref="A3:A10"/>
    <mergeCell ref="B3:B10"/>
    <mergeCell ref="D3:D10"/>
    <mergeCell ref="E3:E10"/>
    <mergeCell ref="F3:F10"/>
    <mergeCell ref="G3:G10"/>
    <mergeCell ref="H3:H10"/>
    <mergeCell ref="I3:I10"/>
    <mergeCell ref="J3:J10"/>
    <mergeCell ref="K3:K10"/>
    <mergeCell ref="L3:L10"/>
    <mergeCell ref="C3:C10"/>
    <mergeCell ref="A26:P26"/>
    <mergeCell ref="A28:A35"/>
    <mergeCell ref="B28:B35"/>
    <mergeCell ref="D28:D35"/>
    <mergeCell ref="E28:E35"/>
    <mergeCell ref="F28:F35"/>
    <mergeCell ref="G28:G35"/>
    <mergeCell ref="H28:H35"/>
    <mergeCell ref="I28:I35"/>
    <mergeCell ref="J28:J35"/>
    <mergeCell ref="K28:K35"/>
    <mergeCell ref="C28:C35"/>
    <mergeCell ref="L28:L35"/>
  </mergeCells>
  <phoneticPr fontId="5" type="noConversion"/>
  <pageMargins left="0.7" right="0.7" top="0.75" bottom="0.75" header="0.51180555555555551" footer="0.51180555555555551"/>
  <pageSetup paperSize="9" scale="71" firstPageNumber="0" orientation="landscape" verticalDpi="300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51"/>
  <sheetViews>
    <sheetView view="pageBreakPreview" topLeftCell="C1" zoomScale="140" zoomScaleSheetLayoutView="80" workbookViewId="0">
      <selection activeCell="Q17" sqref="Q17"/>
    </sheetView>
  </sheetViews>
  <sheetFormatPr baseColWidth="10" defaultColWidth="8.83203125" defaultRowHeight="15" x14ac:dyDescent="0.2"/>
  <cols>
    <col min="1" max="1" width="3.6640625" customWidth="1"/>
    <col min="2" max="2" width="26.5" customWidth="1"/>
    <col min="3" max="3" width="21.5" customWidth="1"/>
    <col min="4" max="4" width="5.5" customWidth="1"/>
    <col min="5" max="5" width="7.1640625" customWidth="1"/>
    <col min="6" max="6" width="5.33203125" customWidth="1"/>
    <col min="7" max="7" width="7.1640625" customWidth="1"/>
    <col min="8" max="8" width="7" customWidth="1"/>
    <col min="9" max="9" width="6.5" customWidth="1"/>
    <col min="10" max="10" width="5.1640625" customWidth="1"/>
    <col min="11" max="11" width="5.33203125" customWidth="1"/>
  </cols>
  <sheetData>
    <row r="1" spans="1:16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6" ht="19" x14ac:dyDescent="0.25">
      <c r="A2" s="359" t="s">
        <v>29</v>
      </c>
      <c r="B2" s="359"/>
      <c r="C2" s="359"/>
      <c r="D2" s="359"/>
      <c r="E2" s="359"/>
      <c r="F2" s="359"/>
      <c r="G2" s="359"/>
      <c r="M2" s="6"/>
      <c r="N2" s="7"/>
      <c r="O2" s="7"/>
    </row>
    <row r="3" spans="1:16" ht="20" thickBot="1" x14ac:dyDescent="0.3">
      <c r="A3" s="3"/>
      <c r="B3" s="3" t="s">
        <v>44</v>
      </c>
      <c r="C3" s="3"/>
      <c r="M3" s="6"/>
      <c r="N3" s="7"/>
      <c r="O3" s="7"/>
      <c r="P3" s="181">
        <v>3.4722222222222224E-4</v>
      </c>
    </row>
    <row r="4" spans="1:16" ht="18.75" customHeight="1" thickBot="1" x14ac:dyDescent="0.25">
      <c r="A4" s="356"/>
      <c r="B4" s="357" t="s">
        <v>25</v>
      </c>
      <c r="C4" s="357" t="s">
        <v>0</v>
      </c>
      <c r="D4" s="355" t="s">
        <v>8</v>
      </c>
      <c r="E4" s="355" t="s">
        <v>9</v>
      </c>
      <c r="F4" s="355" t="s">
        <v>10</v>
      </c>
      <c r="G4" s="355" t="s">
        <v>11</v>
      </c>
      <c r="H4" s="355" t="s">
        <v>12</v>
      </c>
      <c r="I4" s="355" t="s">
        <v>13</v>
      </c>
      <c r="J4" s="355" t="s">
        <v>14</v>
      </c>
      <c r="K4" s="355" t="s">
        <v>15</v>
      </c>
      <c r="L4" s="356" t="s">
        <v>16</v>
      </c>
      <c r="M4" s="377" t="s">
        <v>17</v>
      </c>
      <c r="N4" s="376" t="s">
        <v>52</v>
      </c>
      <c r="O4" s="376" t="s">
        <v>1</v>
      </c>
    </row>
    <row r="5" spans="1:16" ht="18" customHeight="1" thickBot="1" x14ac:dyDescent="0.25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6"/>
      <c r="M5" s="377"/>
      <c r="N5" s="376"/>
      <c r="O5" s="376"/>
    </row>
    <row r="6" spans="1:16" ht="15" customHeight="1" thickBot="1" x14ac:dyDescent="0.25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6"/>
      <c r="M6" s="377"/>
      <c r="N6" s="376"/>
      <c r="O6" s="376"/>
    </row>
    <row r="7" spans="1:16" ht="15" customHeight="1" thickBot="1" x14ac:dyDescent="0.25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6"/>
      <c r="M7" s="377"/>
      <c r="N7" s="376"/>
      <c r="O7" s="376"/>
    </row>
    <row r="8" spans="1:16" ht="15" customHeight="1" thickBot="1" x14ac:dyDescent="0.25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6"/>
      <c r="M8" s="377"/>
      <c r="N8" s="376"/>
      <c r="O8" s="376"/>
    </row>
    <row r="9" spans="1:16" ht="15" customHeight="1" thickBot="1" x14ac:dyDescent="0.25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6"/>
      <c r="M9" s="377"/>
      <c r="N9" s="376"/>
      <c r="O9" s="376"/>
    </row>
    <row r="10" spans="1:16" ht="15" customHeight="1" thickBot="1" x14ac:dyDescent="0.25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6"/>
      <c r="M10" s="377"/>
      <c r="N10" s="376"/>
      <c r="O10" s="376"/>
    </row>
    <row r="11" spans="1:16" ht="18.75" customHeight="1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6"/>
      <c r="M11" s="377"/>
      <c r="N11" s="376"/>
      <c r="O11" s="376"/>
    </row>
    <row r="12" spans="1:16" ht="33" thickBot="1" x14ac:dyDescent="0.25">
      <c r="A12" s="5"/>
      <c r="B12" s="5"/>
      <c r="C12" s="5"/>
      <c r="D12" s="71">
        <v>1</v>
      </c>
      <c r="E12" s="71">
        <v>2</v>
      </c>
      <c r="F12" s="71">
        <v>1</v>
      </c>
      <c r="G12" s="5">
        <v>1</v>
      </c>
      <c r="H12" s="5">
        <v>1</v>
      </c>
      <c r="I12" s="5">
        <v>1</v>
      </c>
      <c r="J12" s="5">
        <v>1</v>
      </c>
      <c r="K12" s="5">
        <v>6</v>
      </c>
      <c r="L12" s="8" t="s">
        <v>74</v>
      </c>
      <c r="M12" s="9"/>
      <c r="N12" s="10"/>
      <c r="O12" s="10"/>
    </row>
    <row r="13" spans="1:16" ht="15.75" customHeight="1" x14ac:dyDescent="0.2">
      <c r="A13" s="17">
        <v>1</v>
      </c>
      <c r="B13" s="77" t="str">
        <f>'B kopā'!B12</f>
        <v>Elza Leitāne</v>
      </c>
      <c r="C13" s="77" t="str">
        <f>'B kopā'!D12</f>
        <v>BJC Daugmale</v>
      </c>
      <c r="D13" s="87"/>
      <c r="E13" s="87"/>
      <c r="F13" s="87"/>
      <c r="G13" s="53"/>
      <c r="H13" s="18"/>
      <c r="I13" s="18"/>
      <c r="J13" s="18"/>
      <c r="K13" s="18"/>
      <c r="L13" s="2"/>
      <c r="M13" s="219">
        <v>7.0023148148148154E-3</v>
      </c>
      <c r="N13" s="219">
        <v>7.0023148148148154E-3</v>
      </c>
      <c r="O13" s="19">
        <v>3</v>
      </c>
    </row>
    <row r="14" spans="1:16" ht="16" x14ac:dyDescent="0.2">
      <c r="A14" s="17">
        <v>2</v>
      </c>
      <c r="B14" s="77" t="str">
        <f>'B kopā'!B13</f>
        <v>Kristīne Rjabova</v>
      </c>
      <c r="C14" s="77" t="str">
        <f>'B kopā'!D13</f>
        <v>BJC Daugmale</v>
      </c>
      <c r="D14" s="81"/>
      <c r="E14" s="81"/>
      <c r="F14" s="81"/>
      <c r="G14" s="53"/>
      <c r="H14" s="18"/>
      <c r="I14" s="18"/>
      <c r="J14" s="18"/>
      <c r="K14" s="18"/>
      <c r="L14" s="2"/>
      <c r="M14" s="219" t="s">
        <v>194</v>
      </c>
      <c r="N14" s="219" t="s">
        <v>48</v>
      </c>
      <c r="O14" s="19" t="s">
        <v>48</v>
      </c>
    </row>
    <row r="15" spans="1:16" ht="15.75" customHeight="1" x14ac:dyDescent="0.2">
      <c r="A15" s="17">
        <v>3</v>
      </c>
      <c r="B15" s="77" t="str">
        <f>'B kopā'!B14</f>
        <v>Irīna Kostigova</v>
      </c>
      <c r="C15" s="77" t="str">
        <f>'B kopā'!D14</f>
        <v>BJC Daugmale</v>
      </c>
      <c r="D15" s="87"/>
      <c r="E15" s="87"/>
      <c r="F15" s="87"/>
      <c r="G15" s="53"/>
      <c r="H15" s="18"/>
      <c r="I15" s="18"/>
      <c r="J15" s="18"/>
      <c r="K15" s="18"/>
      <c r="L15" s="2"/>
      <c r="M15" s="219">
        <v>6.3425925925925915E-3</v>
      </c>
      <c r="N15" s="219">
        <f>M15+L15*$P$3</f>
        <v>6.3425925925925915E-3</v>
      </c>
      <c r="O15" s="19">
        <v>2</v>
      </c>
    </row>
    <row r="16" spans="1:16" ht="16" x14ac:dyDescent="0.2">
      <c r="A16" s="17">
        <v>4</v>
      </c>
      <c r="B16" s="77" t="str">
        <f>'B kopā'!B15</f>
        <v>Klāra Upeniece</v>
      </c>
      <c r="C16" s="77" t="str">
        <f>'B kopā'!D15</f>
        <v>RSP</v>
      </c>
      <c r="D16" s="81"/>
      <c r="E16" s="81"/>
      <c r="F16" s="81"/>
      <c r="G16" s="53"/>
      <c r="H16" s="18"/>
      <c r="I16" s="18"/>
      <c r="J16" s="18"/>
      <c r="K16" s="18"/>
      <c r="L16" s="2"/>
      <c r="M16" s="219">
        <v>5.6481481481481478E-3</v>
      </c>
      <c r="N16" s="219">
        <f>M16+L16*$P$3</f>
        <v>5.6481481481481478E-3</v>
      </c>
      <c r="O16" s="19">
        <v>1</v>
      </c>
    </row>
    <row r="17" spans="1:15" ht="12.75" customHeight="1" x14ac:dyDescent="0.2">
      <c r="A17" s="17">
        <v>5</v>
      </c>
      <c r="B17" s="77">
        <f>'B kopā'!B16</f>
        <v>0</v>
      </c>
      <c r="C17" s="77">
        <f>'B kopā'!D16</f>
        <v>0</v>
      </c>
      <c r="D17" s="87"/>
      <c r="E17" s="87"/>
      <c r="F17" s="87"/>
      <c r="G17" s="53"/>
      <c r="H17" s="18"/>
      <c r="I17" s="18"/>
      <c r="J17" s="18"/>
      <c r="K17" s="18"/>
      <c r="L17" s="2"/>
      <c r="M17" s="219"/>
      <c r="N17" s="219" t="s">
        <v>48</v>
      </c>
      <c r="O17" s="33"/>
    </row>
    <row r="18" spans="1:15" ht="12.75" customHeight="1" x14ac:dyDescent="0.2">
      <c r="A18" s="17">
        <v>6</v>
      </c>
      <c r="B18" s="77">
        <f>'B kopā'!B17</f>
        <v>0</v>
      </c>
      <c r="C18" s="77">
        <f>'B kopā'!D17</f>
        <v>0</v>
      </c>
      <c r="D18" s="87"/>
      <c r="E18" s="87"/>
      <c r="F18" s="87"/>
      <c r="G18" s="53"/>
      <c r="H18" s="18"/>
      <c r="I18" s="18"/>
      <c r="J18" s="18"/>
      <c r="K18" s="18"/>
      <c r="L18" s="2"/>
      <c r="M18" s="11"/>
      <c r="N18" s="11" t="s">
        <v>48</v>
      </c>
      <c r="O18" s="33"/>
    </row>
    <row r="19" spans="1:15" ht="12.75" hidden="1" customHeight="1" x14ac:dyDescent="0.2">
      <c r="A19" s="17">
        <v>7</v>
      </c>
      <c r="B19" s="77">
        <f>'B kopā'!B18</f>
        <v>0</v>
      </c>
      <c r="C19" s="77">
        <f>'B kopā'!D18</f>
        <v>0</v>
      </c>
      <c r="D19" s="87"/>
      <c r="E19" s="87"/>
      <c r="F19" s="87"/>
      <c r="G19" s="53"/>
      <c r="H19" s="18"/>
      <c r="I19" s="18"/>
      <c r="J19" s="18"/>
      <c r="K19" s="18"/>
      <c r="L19" s="2"/>
      <c r="M19" s="11"/>
      <c r="N19" s="11"/>
      <c r="O19" s="22"/>
    </row>
    <row r="20" spans="1:15" ht="12.75" hidden="1" customHeight="1" x14ac:dyDescent="0.2">
      <c r="A20" s="17">
        <v>8</v>
      </c>
      <c r="B20" s="77">
        <f>'B kopā'!B19</f>
        <v>0</v>
      </c>
      <c r="C20" s="77">
        <f>'B kopā'!D19</f>
        <v>0</v>
      </c>
      <c r="D20" s="87"/>
      <c r="E20" s="87"/>
      <c r="F20" s="87"/>
      <c r="G20" s="53"/>
      <c r="H20" s="18"/>
      <c r="I20" s="18"/>
      <c r="J20" s="18"/>
      <c r="K20" s="18"/>
      <c r="L20" s="2"/>
      <c r="M20" s="11"/>
      <c r="N20" s="11"/>
      <c r="O20" s="33"/>
    </row>
    <row r="21" spans="1:15" ht="12.75" hidden="1" customHeight="1" x14ac:dyDescent="0.2">
      <c r="A21" s="17">
        <v>9</v>
      </c>
      <c r="B21" s="77">
        <f>'B kopā'!B20</f>
        <v>0</v>
      </c>
      <c r="C21" s="77">
        <f>'B kopā'!D20</f>
        <v>0</v>
      </c>
      <c r="D21" s="87"/>
      <c r="E21" s="87"/>
      <c r="F21" s="87"/>
      <c r="G21" s="53"/>
      <c r="H21" s="18"/>
      <c r="I21" s="18"/>
      <c r="J21" s="18"/>
      <c r="K21" s="18"/>
      <c r="L21" s="2"/>
      <c r="M21" s="11"/>
      <c r="N21" s="11"/>
      <c r="O21" s="33"/>
    </row>
    <row r="22" spans="1:15" ht="12.75" hidden="1" customHeight="1" x14ac:dyDescent="0.2">
      <c r="A22" s="17">
        <v>10</v>
      </c>
      <c r="B22" s="77">
        <f>'B kopā'!B21</f>
        <v>0</v>
      </c>
      <c r="C22" s="77">
        <f>'B kopā'!D21</f>
        <v>0</v>
      </c>
      <c r="D22" s="87"/>
      <c r="E22" s="87"/>
      <c r="F22" s="87"/>
      <c r="G22" s="53"/>
      <c r="H22" s="18"/>
      <c r="I22" s="18"/>
      <c r="J22" s="18"/>
      <c r="K22" s="18"/>
      <c r="L22" s="2"/>
      <c r="M22" s="11"/>
      <c r="N22" s="11"/>
      <c r="O22" s="33"/>
    </row>
    <row r="23" spans="1:15" ht="12.75" hidden="1" customHeight="1" x14ac:dyDescent="0.2">
      <c r="A23" s="17"/>
      <c r="B23" s="1"/>
      <c r="C23" s="113"/>
      <c r="D23" s="87"/>
      <c r="E23" s="87"/>
      <c r="F23" s="87"/>
      <c r="G23" s="53"/>
      <c r="H23" s="18"/>
      <c r="I23" s="18"/>
      <c r="J23" s="18"/>
      <c r="K23" s="18"/>
      <c r="L23" s="2"/>
      <c r="M23" s="11"/>
      <c r="N23" s="11"/>
      <c r="O23" s="22"/>
    </row>
    <row r="24" spans="1:15" ht="12.75" hidden="1" customHeight="1" x14ac:dyDescent="0.2">
      <c r="A24" s="17"/>
      <c r="B24" s="1"/>
      <c r="C24" s="113"/>
      <c r="D24" s="87"/>
      <c r="E24" s="87"/>
      <c r="F24" s="87"/>
      <c r="G24" s="53"/>
      <c r="H24" s="18"/>
      <c r="I24" s="18"/>
      <c r="J24" s="18"/>
      <c r="K24" s="18"/>
      <c r="L24" s="2"/>
      <c r="M24" s="11"/>
      <c r="N24" s="11"/>
      <c r="O24" s="22"/>
    </row>
    <row r="25" spans="1:15" ht="16" hidden="1" x14ac:dyDescent="0.2">
      <c r="A25" s="17"/>
      <c r="B25" s="1"/>
      <c r="C25" s="1"/>
      <c r="D25" s="114"/>
      <c r="E25" s="114"/>
      <c r="F25" s="114"/>
      <c r="G25" s="18"/>
      <c r="H25" s="18"/>
      <c r="I25" s="18"/>
      <c r="J25" s="18"/>
      <c r="K25" s="18"/>
      <c r="L25" s="2"/>
      <c r="M25" s="11"/>
      <c r="N25" s="11"/>
      <c r="O25" s="19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6" x14ac:dyDescent="0.2">
      <c r="A28" s="360" t="str">
        <f>'D Kopā'!A1:Q1</f>
        <v>Rīgas atklātās sacensības sporta tūrisma un alpīnisma tehnikā  2018.gada 15. aprīlī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1:15" ht="19" x14ac:dyDescent="0.25">
      <c r="A29" s="3"/>
      <c r="B29" s="359" t="s">
        <v>29</v>
      </c>
      <c r="C29" s="359"/>
      <c r="D29" s="359"/>
      <c r="E29" s="359"/>
      <c r="F29" s="359"/>
      <c r="G29" s="359"/>
      <c r="H29" s="359"/>
      <c r="M29" s="6"/>
      <c r="N29" s="7"/>
      <c r="O29" s="7"/>
    </row>
    <row r="30" spans="1:15" ht="20" thickBot="1" x14ac:dyDescent="0.3">
      <c r="A30" s="3"/>
      <c r="B30" s="3" t="s">
        <v>203</v>
      </c>
      <c r="C30" s="3"/>
      <c r="M30" s="6"/>
      <c r="N30" s="7"/>
      <c r="O30" s="7"/>
    </row>
    <row r="31" spans="1:15" ht="12.75" customHeight="1" thickBot="1" x14ac:dyDescent="0.25">
      <c r="A31" s="356"/>
      <c r="B31" s="357" t="s">
        <v>25</v>
      </c>
      <c r="C31" s="357" t="s">
        <v>0</v>
      </c>
      <c r="D31" s="355" t="s">
        <v>8</v>
      </c>
      <c r="E31" s="355" t="s">
        <v>9</v>
      </c>
      <c r="F31" s="355" t="s">
        <v>30</v>
      </c>
      <c r="G31" s="355" t="s">
        <v>11</v>
      </c>
      <c r="H31" s="355" t="s">
        <v>12</v>
      </c>
      <c r="I31" s="355" t="s">
        <v>13</v>
      </c>
      <c r="J31" s="355" t="s">
        <v>14</v>
      </c>
      <c r="K31" s="355" t="s">
        <v>15</v>
      </c>
      <c r="L31" s="356" t="s">
        <v>16</v>
      </c>
      <c r="M31" s="377" t="s">
        <v>17</v>
      </c>
      <c r="N31" s="376" t="s">
        <v>6</v>
      </c>
      <c r="O31" s="376" t="s">
        <v>1</v>
      </c>
    </row>
    <row r="32" spans="1:15" ht="15" customHeight="1" thickBot="1" x14ac:dyDescent="0.25">
      <c r="A32" s="356"/>
      <c r="B32" s="357"/>
      <c r="C32" s="357"/>
      <c r="D32" s="355"/>
      <c r="E32" s="355"/>
      <c r="F32" s="355"/>
      <c r="G32" s="355"/>
      <c r="H32" s="355"/>
      <c r="I32" s="355"/>
      <c r="J32" s="355"/>
      <c r="K32" s="355"/>
      <c r="L32" s="356"/>
      <c r="M32" s="377"/>
      <c r="N32" s="376"/>
      <c r="O32" s="376"/>
    </row>
    <row r="33" spans="1:15" ht="15" customHeight="1" thickBot="1" x14ac:dyDescent="0.25">
      <c r="A33" s="356"/>
      <c r="B33" s="357"/>
      <c r="C33" s="357"/>
      <c r="D33" s="355"/>
      <c r="E33" s="355"/>
      <c r="F33" s="355"/>
      <c r="G33" s="355"/>
      <c r="H33" s="355"/>
      <c r="I33" s="355"/>
      <c r="J33" s="355"/>
      <c r="K33" s="355"/>
      <c r="L33" s="356"/>
      <c r="M33" s="377"/>
      <c r="N33" s="376"/>
      <c r="O33" s="376"/>
    </row>
    <row r="34" spans="1:15" ht="15" customHeight="1" thickBot="1" x14ac:dyDescent="0.25">
      <c r="A34" s="356"/>
      <c r="B34" s="357"/>
      <c r="C34" s="357"/>
      <c r="D34" s="355"/>
      <c r="E34" s="355"/>
      <c r="F34" s="355"/>
      <c r="G34" s="355"/>
      <c r="H34" s="355"/>
      <c r="I34" s="355"/>
      <c r="J34" s="355"/>
      <c r="K34" s="355"/>
      <c r="L34" s="356"/>
      <c r="M34" s="377"/>
      <c r="N34" s="376"/>
      <c r="O34" s="376"/>
    </row>
    <row r="35" spans="1:15" ht="15" customHeight="1" thickBot="1" x14ac:dyDescent="0.25">
      <c r="A35" s="356"/>
      <c r="B35" s="357"/>
      <c r="C35" s="357"/>
      <c r="D35" s="355"/>
      <c r="E35" s="355"/>
      <c r="F35" s="355"/>
      <c r="G35" s="355"/>
      <c r="H35" s="355"/>
      <c r="I35" s="355"/>
      <c r="J35" s="355"/>
      <c r="K35" s="355"/>
      <c r="L35" s="356"/>
      <c r="M35" s="377"/>
      <c r="N35" s="376"/>
      <c r="O35" s="376"/>
    </row>
    <row r="36" spans="1:15" ht="15" customHeight="1" thickBot="1" x14ac:dyDescent="0.25">
      <c r="A36" s="356"/>
      <c r="B36" s="357"/>
      <c r="C36" s="357"/>
      <c r="D36" s="355"/>
      <c r="E36" s="355"/>
      <c r="F36" s="355"/>
      <c r="G36" s="355"/>
      <c r="H36" s="355"/>
      <c r="I36" s="355"/>
      <c r="J36" s="355"/>
      <c r="K36" s="355"/>
      <c r="L36" s="356"/>
      <c r="M36" s="377"/>
      <c r="N36" s="376"/>
      <c r="O36" s="376"/>
    </row>
    <row r="37" spans="1:15" ht="15" customHeight="1" thickBot="1" x14ac:dyDescent="0.25">
      <c r="A37" s="356"/>
      <c r="B37" s="357"/>
      <c r="C37" s="357"/>
      <c r="D37" s="355"/>
      <c r="E37" s="355"/>
      <c r="F37" s="355"/>
      <c r="G37" s="355"/>
      <c r="H37" s="355"/>
      <c r="I37" s="355"/>
      <c r="J37" s="355"/>
      <c r="K37" s="355"/>
      <c r="L37" s="356"/>
      <c r="M37" s="377"/>
      <c r="N37" s="376"/>
      <c r="O37" s="376"/>
    </row>
    <row r="38" spans="1:15" ht="15" customHeight="1" thickBot="1" x14ac:dyDescent="0.25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6"/>
      <c r="M38" s="377"/>
      <c r="N38" s="376"/>
      <c r="O38" s="376"/>
    </row>
    <row r="39" spans="1:15" ht="33" thickBot="1" x14ac:dyDescent="0.25">
      <c r="A39" s="5"/>
      <c r="B39" s="5"/>
      <c r="C39" s="5"/>
      <c r="D39" s="5">
        <v>1</v>
      </c>
      <c r="E39" s="5">
        <v>2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6</v>
      </c>
      <c r="L39" s="8" t="s">
        <v>74</v>
      </c>
      <c r="M39" s="9"/>
      <c r="N39" s="10"/>
      <c r="O39" s="10"/>
    </row>
    <row r="40" spans="1:15" ht="17" thickBot="1" x14ac:dyDescent="0.25">
      <c r="A40" s="23">
        <v>1</v>
      </c>
      <c r="B40" s="77" t="str">
        <f>'B kopā'!B37</f>
        <v>Kārlis Fricis Mikulāns</v>
      </c>
      <c r="C40" s="77" t="str">
        <f>'B kopā'!D37</f>
        <v>BJC Daugmale</v>
      </c>
      <c r="D40" s="110"/>
      <c r="E40" s="110"/>
      <c r="F40" s="110"/>
      <c r="G40" s="75"/>
      <c r="H40" s="75"/>
      <c r="I40" s="75"/>
      <c r="J40" s="75"/>
      <c r="K40" s="75"/>
      <c r="L40" s="2"/>
      <c r="M40" s="219" t="s">
        <v>185</v>
      </c>
      <c r="N40" s="219" t="s">
        <v>191</v>
      </c>
      <c r="O40" s="33" t="s">
        <v>48</v>
      </c>
    </row>
    <row r="41" spans="1:15" ht="15.75" customHeight="1" x14ac:dyDescent="0.2">
      <c r="A41" s="17">
        <f>'B kopā'!A38</f>
        <v>2</v>
      </c>
      <c r="B41" s="77" t="str">
        <f>'B kopā'!B38</f>
        <v>Reinis Kobitjevs</v>
      </c>
      <c r="C41" s="77" t="str">
        <f>'B kopā'!D38</f>
        <v>BJC Daugmale</v>
      </c>
      <c r="D41" s="110"/>
      <c r="E41" s="110"/>
      <c r="F41" s="110"/>
      <c r="G41" s="75"/>
      <c r="H41" s="18"/>
      <c r="I41" s="18">
        <v>1</v>
      </c>
      <c r="J41" s="18"/>
      <c r="K41" s="18"/>
      <c r="L41" s="2">
        <v>1</v>
      </c>
      <c r="M41" s="219">
        <v>9.9537037037037042E-3</v>
      </c>
      <c r="N41" s="219">
        <f t="shared" ref="N41:N48" si="0">M41+L41*$P$3</f>
        <v>1.0300925925925927E-2</v>
      </c>
      <c r="O41" s="33">
        <v>3</v>
      </c>
    </row>
    <row r="42" spans="1:15" ht="16" x14ac:dyDescent="0.2">
      <c r="A42" s="97">
        <f>'B kopā'!A39</f>
        <v>3</v>
      </c>
      <c r="B42" s="77" t="str">
        <f>'B kopā'!B39</f>
        <v>Mārtiņš Aržanovskis</v>
      </c>
      <c r="C42" s="77" t="str">
        <f>'B kopā'!D39</f>
        <v>BJC Daugmale</v>
      </c>
      <c r="D42" s="75"/>
      <c r="E42" s="75"/>
      <c r="F42" s="75"/>
      <c r="G42" s="75"/>
      <c r="H42" s="18"/>
      <c r="I42" s="18"/>
      <c r="J42" s="18"/>
      <c r="K42" s="18"/>
      <c r="L42" s="2"/>
      <c r="M42" s="219">
        <v>3.8310185185185183E-3</v>
      </c>
      <c r="N42" s="219">
        <f t="shared" si="0"/>
        <v>3.8310185185185183E-3</v>
      </c>
      <c r="O42" s="33">
        <v>1</v>
      </c>
    </row>
    <row r="43" spans="1:15" ht="16" x14ac:dyDescent="0.2">
      <c r="A43" s="97">
        <f>'B kopā'!A40</f>
        <v>4</v>
      </c>
      <c r="B43" s="77" t="str">
        <f>'B kopā'!B40</f>
        <v>Dmitrijs Sevankajevs</v>
      </c>
      <c r="C43" s="77" t="str">
        <f>'B kopā'!D40</f>
        <v>BJC Daugmale</v>
      </c>
      <c r="D43" s="75"/>
      <c r="E43" s="75"/>
      <c r="F43" s="75"/>
      <c r="G43" s="75"/>
      <c r="H43" s="18"/>
      <c r="I43" s="18"/>
      <c r="J43" s="18"/>
      <c r="K43" s="18"/>
      <c r="L43" s="2"/>
      <c r="M43" s="219">
        <v>5.4166666666666669E-3</v>
      </c>
      <c r="N43" s="219">
        <f t="shared" si="0"/>
        <v>5.4166666666666669E-3</v>
      </c>
      <c r="O43" s="33">
        <v>2</v>
      </c>
    </row>
    <row r="44" spans="1:15" ht="16.5" customHeight="1" x14ac:dyDescent="0.2">
      <c r="A44" s="97">
        <f>'B kopā'!A41</f>
        <v>5</v>
      </c>
      <c r="B44" s="77" t="str">
        <f>'B kopā'!B41</f>
        <v>Aleksandrs Balkovs</v>
      </c>
      <c r="C44" s="77" t="str">
        <f>'B kopā'!D41</f>
        <v>RSP</v>
      </c>
      <c r="D44" s="29"/>
      <c r="E44" s="29"/>
      <c r="F44" s="29"/>
      <c r="G44" s="75"/>
      <c r="H44" s="18"/>
      <c r="I44" s="18">
        <v>2</v>
      </c>
      <c r="J44" s="18"/>
      <c r="K44" s="18"/>
      <c r="L44" s="2">
        <v>2</v>
      </c>
      <c r="M44" s="219">
        <v>1.5833333333333335E-2</v>
      </c>
      <c r="N44" s="219">
        <f t="shared" si="0"/>
        <v>1.652777777777778E-2</v>
      </c>
      <c r="O44" s="33">
        <v>4</v>
      </c>
    </row>
    <row r="45" spans="1:15" ht="16.5" customHeight="1" x14ac:dyDescent="0.2">
      <c r="A45" s="97">
        <f>'B kopā'!A42</f>
        <v>6</v>
      </c>
      <c r="B45" s="77" t="str">
        <f>'B kopā'!B42</f>
        <v>Artūrs Dedumietis</v>
      </c>
      <c r="C45" s="77" t="str">
        <f>'B kopā'!D42</f>
        <v>RSP</v>
      </c>
      <c r="D45" s="29"/>
      <c r="E45" s="29"/>
      <c r="F45" s="29"/>
      <c r="G45" s="75"/>
      <c r="H45" s="18"/>
      <c r="I45" s="18"/>
      <c r="J45" s="18"/>
      <c r="K45" s="18">
        <v>5</v>
      </c>
      <c r="L45" s="2">
        <v>30</v>
      </c>
      <c r="M45" s="219">
        <v>1.6446759259259262E-2</v>
      </c>
      <c r="N45" s="219">
        <f t="shared" si="0"/>
        <v>2.6863425925925929E-2</v>
      </c>
      <c r="O45" s="33">
        <v>5</v>
      </c>
    </row>
    <row r="46" spans="1:15" ht="16.5" customHeight="1" x14ac:dyDescent="0.2">
      <c r="A46" s="97">
        <f>'B kopā'!A43</f>
        <v>7</v>
      </c>
      <c r="B46" s="77">
        <f>'B kopā'!B43</f>
        <v>0</v>
      </c>
      <c r="C46" s="77">
        <f>'B kopā'!D43</f>
        <v>0</v>
      </c>
      <c r="D46" s="29"/>
      <c r="E46" s="29"/>
      <c r="F46" s="29"/>
      <c r="G46" s="75"/>
      <c r="H46" s="18"/>
      <c r="I46" s="18"/>
      <c r="J46" s="18"/>
      <c r="K46" s="18"/>
      <c r="L46" s="2"/>
      <c r="M46" s="219"/>
      <c r="N46" s="219">
        <f t="shared" si="0"/>
        <v>0</v>
      </c>
      <c r="O46" s="33"/>
    </row>
    <row r="47" spans="1:15" ht="15.75" customHeight="1" x14ac:dyDescent="0.2">
      <c r="A47" s="97">
        <f>'B kopā'!A44</f>
        <v>8</v>
      </c>
      <c r="B47" s="77">
        <f>'B kopā'!B44</f>
        <v>0</v>
      </c>
      <c r="C47" s="77">
        <f>'B kopā'!D44</f>
        <v>0</v>
      </c>
      <c r="D47" s="29"/>
      <c r="E47" s="29"/>
      <c r="F47" s="29"/>
      <c r="G47" s="75"/>
      <c r="H47" s="18"/>
      <c r="I47" s="18"/>
      <c r="J47" s="18"/>
      <c r="K47" s="18"/>
      <c r="L47" s="2"/>
      <c r="M47" s="219"/>
      <c r="N47" s="219">
        <f t="shared" si="0"/>
        <v>0</v>
      </c>
      <c r="O47" s="33"/>
    </row>
    <row r="48" spans="1:15" ht="16" x14ac:dyDescent="0.2">
      <c r="A48" s="97">
        <f>'B kopā'!A45</f>
        <v>9</v>
      </c>
      <c r="B48" s="77">
        <f>'B kopā'!B45</f>
        <v>0</v>
      </c>
      <c r="C48" s="77">
        <f>'B kopā'!D45</f>
        <v>0</v>
      </c>
      <c r="D48" s="18"/>
      <c r="E48" s="18"/>
      <c r="F48" s="18"/>
      <c r="G48" s="18"/>
      <c r="H48" s="18"/>
      <c r="I48" s="18"/>
      <c r="J48" s="18"/>
      <c r="K48" s="18"/>
      <c r="L48" s="2"/>
      <c r="M48" s="219"/>
      <c r="N48" s="219">
        <f t="shared" si="0"/>
        <v>0</v>
      </c>
      <c r="O48" s="33"/>
    </row>
    <row r="49" spans="1:15" ht="16" x14ac:dyDescent="0.2">
      <c r="A49" s="17"/>
      <c r="B49" s="15"/>
      <c r="C49" s="15"/>
      <c r="D49" s="18"/>
      <c r="E49" s="18"/>
      <c r="F49" s="18"/>
      <c r="G49" s="18"/>
      <c r="H49" s="18"/>
      <c r="I49" s="18"/>
      <c r="J49" s="18"/>
      <c r="K49" s="18"/>
      <c r="L49" s="18"/>
      <c r="M49" s="31"/>
      <c r="N49" s="32"/>
      <c r="O49" s="33"/>
    </row>
    <row r="50" spans="1:1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sheetProtection selectLockedCells="1" selectUnlockedCells="1"/>
  <autoFilter ref="A39:P39">
    <sortState ref="A40:P48">
      <sortCondition ref="A39"/>
    </sortState>
  </autoFilter>
  <mergeCells count="34">
    <mergeCell ref="A1:O1"/>
    <mergeCell ref="A2:G2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N4:N11"/>
    <mergeCell ref="J4:J11"/>
    <mergeCell ref="K4:K11"/>
    <mergeCell ref="O31:O38"/>
    <mergeCell ref="H31:H38"/>
    <mergeCell ref="M31:M38"/>
    <mergeCell ref="N31:N38"/>
    <mergeCell ref="O4:O11"/>
    <mergeCell ref="I4:I11"/>
    <mergeCell ref="I31:I38"/>
    <mergeCell ref="J31:J38"/>
    <mergeCell ref="L4:L11"/>
    <mergeCell ref="L31:L38"/>
    <mergeCell ref="K31:K38"/>
    <mergeCell ref="A28:O28"/>
    <mergeCell ref="B29:H29"/>
    <mergeCell ref="A31:A38"/>
    <mergeCell ref="B31:B38"/>
    <mergeCell ref="C31:C38"/>
    <mergeCell ref="D31:D38"/>
    <mergeCell ref="E31:E38"/>
    <mergeCell ref="F31:F38"/>
    <mergeCell ref="G31:G38"/>
  </mergeCells>
  <phoneticPr fontId="5" type="noConversion"/>
  <pageMargins left="0.5" right="0.49027777777777776" top="0.25" bottom="0.55972222222222223" header="0.51180555555555551" footer="0.51180555555555551"/>
  <pageSetup paperSize="9" scale="93" firstPageNumber="0" orientation="landscape" verticalDpi="300" r:id="rId1"/>
  <headerFooter alignWithMargins="0"/>
  <rowBreaks count="1" manualBreakCount="1">
    <brk id="2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45"/>
  <sheetViews>
    <sheetView view="pageBreakPreview" topLeftCell="C11" zoomScale="177" zoomScaleSheetLayoutView="80" workbookViewId="0">
      <selection activeCell="Q15" sqref="Q15"/>
    </sheetView>
  </sheetViews>
  <sheetFormatPr baseColWidth="10" defaultColWidth="8.83203125" defaultRowHeight="15" x14ac:dyDescent="0.2"/>
  <cols>
    <col min="2" max="2" width="23.1640625" customWidth="1"/>
    <col min="3" max="3" width="21.5" customWidth="1"/>
    <col min="4" max="4" width="7" customWidth="1"/>
    <col min="5" max="5" width="7.33203125" customWidth="1"/>
    <col min="6" max="6" width="5.6640625" customWidth="1"/>
    <col min="9" max="9" width="6.33203125" customWidth="1"/>
    <col min="10" max="10" width="4.6640625" customWidth="1"/>
    <col min="11" max="11" width="5.33203125" customWidth="1"/>
    <col min="14" max="14" width="0" hidden="1" customWidth="1"/>
  </cols>
  <sheetData>
    <row r="1" spans="1:17" ht="16" x14ac:dyDescent="0.2">
      <c r="A1" s="360" t="str">
        <f>'C kopā'!A30:O30</f>
        <v>Rīgas atklātās sacensības sporta tūrisma un alpīnisma tehnikā  2018. 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9" x14ac:dyDescent="0.25">
      <c r="A2" s="359" t="s">
        <v>53</v>
      </c>
      <c r="B2" s="359"/>
      <c r="C2" s="359"/>
      <c r="D2" s="359"/>
      <c r="E2" s="359"/>
      <c r="F2" s="359"/>
      <c r="G2" s="359"/>
      <c r="M2" s="6"/>
      <c r="N2" s="6"/>
      <c r="O2" s="7"/>
      <c r="P2" s="7"/>
    </row>
    <row r="3" spans="1:17" ht="20" thickBot="1" x14ac:dyDescent="0.3">
      <c r="A3" s="3"/>
      <c r="B3" s="3" t="str">
        <f>'B kopā'!B2</f>
        <v>B grupa meitenes</v>
      </c>
      <c r="C3" s="3"/>
      <c r="M3" s="6"/>
      <c r="N3" s="6"/>
      <c r="O3" s="7"/>
      <c r="P3" s="7"/>
      <c r="Q3" s="181">
        <v>3.4722222222222224E-4</v>
      </c>
    </row>
    <row r="4" spans="1:17" ht="15.75" customHeight="1" thickBot="1" x14ac:dyDescent="0.25">
      <c r="A4" s="356"/>
      <c r="B4" s="357" t="s">
        <v>25</v>
      </c>
      <c r="C4" s="357" t="s">
        <v>0</v>
      </c>
      <c r="D4" s="355" t="s">
        <v>8</v>
      </c>
      <c r="E4" s="355" t="s">
        <v>9</v>
      </c>
      <c r="F4" s="355" t="s">
        <v>10</v>
      </c>
      <c r="G4" s="355" t="s">
        <v>11</v>
      </c>
      <c r="H4" s="355" t="s">
        <v>12</v>
      </c>
      <c r="I4" s="355" t="s">
        <v>13</v>
      </c>
      <c r="J4" s="355" t="s">
        <v>14</v>
      </c>
      <c r="K4" s="355" t="s">
        <v>15</v>
      </c>
      <c r="L4" s="356" t="s">
        <v>16</v>
      </c>
      <c r="M4" s="377" t="s">
        <v>17</v>
      </c>
      <c r="N4" s="378" t="s">
        <v>49</v>
      </c>
      <c r="O4" s="376" t="s">
        <v>52</v>
      </c>
      <c r="P4" s="376" t="s">
        <v>1</v>
      </c>
    </row>
    <row r="5" spans="1:17" ht="15" customHeight="1" thickBot="1" x14ac:dyDescent="0.25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6"/>
      <c r="M5" s="377"/>
      <c r="N5" s="379"/>
      <c r="O5" s="376"/>
      <c r="P5" s="376"/>
    </row>
    <row r="6" spans="1:17" ht="15" customHeight="1" thickBot="1" x14ac:dyDescent="0.25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6"/>
      <c r="M6" s="377"/>
      <c r="N6" s="379"/>
      <c r="O6" s="376"/>
      <c r="P6" s="376"/>
    </row>
    <row r="7" spans="1:17" ht="15" customHeight="1" thickBot="1" x14ac:dyDescent="0.25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6"/>
      <c r="M7" s="377"/>
      <c r="N7" s="379"/>
      <c r="O7" s="376"/>
      <c r="P7" s="376"/>
    </row>
    <row r="8" spans="1:17" ht="15" customHeight="1" thickBot="1" x14ac:dyDescent="0.25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6"/>
      <c r="M8" s="377"/>
      <c r="N8" s="379"/>
      <c r="O8" s="376"/>
      <c r="P8" s="376"/>
    </row>
    <row r="9" spans="1:17" ht="15" customHeight="1" thickBot="1" x14ac:dyDescent="0.25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6"/>
      <c r="M9" s="377"/>
      <c r="N9" s="379"/>
      <c r="O9" s="376"/>
      <c r="P9" s="376"/>
    </row>
    <row r="10" spans="1:17" ht="15" customHeight="1" thickBot="1" x14ac:dyDescent="0.25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6"/>
      <c r="M10" s="377"/>
      <c r="N10" s="379"/>
      <c r="O10" s="376"/>
      <c r="P10" s="376"/>
    </row>
    <row r="11" spans="1:17" ht="15.75" customHeight="1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6"/>
      <c r="M11" s="377"/>
      <c r="N11" s="380"/>
      <c r="O11" s="376"/>
      <c r="P11" s="376"/>
    </row>
    <row r="12" spans="1:17" ht="33" thickBot="1" x14ac:dyDescent="0.25">
      <c r="A12" s="5"/>
      <c r="B12" s="5"/>
      <c r="C12" s="5"/>
      <c r="D12" s="71">
        <v>1</v>
      </c>
      <c r="E12" s="71">
        <v>2</v>
      </c>
      <c r="F12" s="71">
        <v>1</v>
      </c>
      <c r="G12" s="5">
        <v>1</v>
      </c>
      <c r="H12" s="5">
        <v>1</v>
      </c>
      <c r="I12" s="5">
        <v>1</v>
      </c>
      <c r="J12" s="5">
        <v>1</v>
      </c>
      <c r="K12" s="5">
        <v>6</v>
      </c>
      <c r="L12" s="8" t="s">
        <v>74</v>
      </c>
      <c r="M12" s="9"/>
      <c r="N12" s="128"/>
      <c r="O12" s="10"/>
      <c r="P12" s="10"/>
    </row>
    <row r="13" spans="1:17" ht="13.5" customHeight="1" x14ac:dyDescent="0.2">
      <c r="A13" s="17">
        <v>1</v>
      </c>
      <c r="B13" s="77" t="str">
        <f>'B kopā'!B12</f>
        <v>Elza Leitāne</v>
      </c>
      <c r="C13" s="111" t="str">
        <f>'B kopā'!D12</f>
        <v>BJC Daugmale</v>
      </c>
      <c r="D13" s="81"/>
      <c r="E13" s="81"/>
      <c r="F13" s="84"/>
      <c r="G13" s="53"/>
      <c r="H13" s="18"/>
      <c r="I13" s="18"/>
      <c r="J13" s="18"/>
      <c r="K13" s="18"/>
      <c r="L13" s="2"/>
      <c r="M13" s="219">
        <v>4.9189814814814816E-3</v>
      </c>
      <c r="N13" s="219"/>
      <c r="O13" s="219">
        <v>4.9189814814814816E-3</v>
      </c>
      <c r="P13" s="19">
        <v>3</v>
      </c>
    </row>
    <row r="14" spans="1:17" ht="16" x14ac:dyDescent="0.2">
      <c r="A14" s="17">
        <v>2</v>
      </c>
      <c r="B14" s="77" t="str">
        <f>'B kopā'!B13</f>
        <v>Kristīne Rjabova</v>
      </c>
      <c r="C14" s="111" t="str">
        <f>'B kopā'!D13</f>
        <v>BJC Daugmale</v>
      </c>
      <c r="D14" s="81"/>
      <c r="E14" s="81"/>
      <c r="F14" s="81"/>
      <c r="G14" s="53"/>
      <c r="H14" s="18"/>
      <c r="I14" s="18"/>
      <c r="J14" s="18"/>
      <c r="K14" s="18"/>
      <c r="L14" s="2"/>
      <c r="M14" s="219" t="s">
        <v>194</v>
      </c>
      <c r="N14" s="219"/>
      <c r="O14" s="219" t="s">
        <v>48</v>
      </c>
      <c r="P14" s="19" t="s">
        <v>48</v>
      </c>
    </row>
    <row r="15" spans="1:17" ht="15.75" customHeight="1" x14ac:dyDescent="0.2">
      <c r="A15" s="17">
        <v>3</v>
      </c>
      <c r="B15" s="77" t="str">
        <f>'B kopā'!B14</f>
        <v>Irīna Kostigova</v>
      </c>
      <c r="C15" s="111" t="str">
        <f>'B kopā'!D14</f>
        <v>BJC Daugmale</v>
      </c>
      <c r="D15" s="87"/>
      <c r="E15" s="87"/>
      <c r="F15" s="87"/>
      <c r="G15" s="53"/>
      <c r="H15" s="18"/>
      <c r="I15" s="18"/>
      <c r="J15" s="18"/>
      <c r="K15" s="18"/>
      <c r="L15" s="2"/>
      <c r="M15" s="219">
        <v>4.6990740740740743E-3</v>
      </c>
      <c r="N15" s="219"/>
      <c r="O15" s="219">
        <f t="shared" ref="O15:O18" si="0">M15+L15*$Q$3</f>
        <v>4.6990740740740743E-3</v>
      </c>
      <c r="P15" s="19">
        <v>2</v>
      </c>
    </row>
    <row r="16" spans="1:17" ht="16" x14ac:dyDescent="0.2">
      <c r="A16" s="17">
        <v>4</v>
      </c>
      <c r="B16" s="77" t="str">
        <f>'B kopā'!B15</f>
        <v>Klāra Upeniece</v>
      </c>
      <c r="C16" s="111" t="str">
        <f>'B kopā'!D15</f>
        <v>RSP</v>
      </c>
      <c r="D16" s="81"/>
      <c r="E16" s="81"/>
      <c r="F16" s="81"/>
      <c r="G16" s="53"/>
      <c r="H16" s="18"/>
      <c r="I16" s="18"/>
      <c r="J16" s="18"/>
      <c r="K16" s="18"/>
      <c r="L16" s="221"/>
      <c r="M16" s="219">
        <v>1.9675925925925928E-3</v>
      </c>
      <c r="N16" s="219"/>
      <c r="O16" s="219">
        <f t="shared" si="0"/>
        <v>1.9675925925925928E-3</v>
      </c>
      <c r="P16" s="19">
        <v>1</v>
      </c>
    </row>
    <row r="17" spans="1:16" ht="16" x14ac:dyDescent="0.2">
      <c r="A17" s="17">
        <v>5</v>
      </c>
      <c r="B17" s="77">
        <f>'B kopā'!B16</f>
        <v>0</v>
      </c>
      <c r="C17" s="111">
        <f>'B kopā'!D16</f>
        <v>0</v>
      </c>
      <c r="D17" s="87"/>
      <c r="E17" s="87"/>
      <c r="F17" s="87"/>
      <c r="G17" s="53"/>
      <c r="H17" s="18"/>
      <c r="I17" s="18"/>
      <c r="J17" s="18"/>
      <c r="K17" s="18"/>
      <c r="L17" s="2"/>
      <c r="M17" s="219"/>
      <c r="N17" s="219"/>
      <c r="O17" s="219">
        <f t="shared" si="0"/>
        <v>0</v>
      </c>
      <c r="P17" s="19"/>
    </row>
    <row r="18" spans="1:16" ht="16.5" customHeight="1" x14ac:dyDescent="0.2">
      <c r="A18" s="17">
        <v>6</v>
      </c>
      <c r="B18" s="77">
        <f>'B kopā'!B17</f>
        <v>0</v>
      </c>
      <c r="C18" s="111">
        <f>'B kopā'!D17</f>
        <v>0</v>
      </c>
      <c r="D18" s="87"/>
      <c r="E18" s="87"/>
      <c r="F18" s="87"/>
      <c r="G18" s="53"/>
      <c r="H18" s="18"/>
      <c r="I18" s="18"/>
      <c r="J18" s="18"/>
      <c r="K18" s="18"/>
      <c r="L18" s="2"/>
      <c r="M18" s="11"/>
      <c r="N18" s="11"/>
      <c r="O18" s="219">
        <f t="shared" si="0"/>
        <v>0</v>
      </c>
      <c r="P18" s="22"/>
    </row>
    <row r="19" spans="1:16" ht="16.5" hidden="1" customHeight="1" x14ac:dyDescent="0.2">
      <c r="A19" s="17">
        <v>7</v>
      </c>
      <c r="B19" s="77">
        <f>'B kopā'!B18</f>
        <v>0</v>
      </c>
      <c r="C19" s="111"/>
      <c r="D19" s="87"/>
      <c r="E19" s="87"/>
      <c r="F19" s="87"/>
      <c r="G19" s="53"/>
      <c r="H19" s="18"/>
      <c r="I19" s="18"/>
      <c r="J19" s="18"/>
      <c r="K19" s="18"/>
      <c r="L19" s="2"/>
      <c r="M19" s="11"/>
      <c r="N19" s="11"/>
      <c r="O19" s="11"/>
      <c r="P19" s="22"/>
    </row>
    <row r="20" spans="1:16" ht="16.5" hidden="1" customHeight="1" x14ac:dyDescent="0.2">
      <c r="A20" s="17">
        <v>8</v>
      </c>
      <c r="B20" s="77"/>
      <c r="C20" s="111"/>
      <c r="D20" s="87"/>
      <c r="E20" s="87"/>
      <c r="F20" s="87"/>
      <c r="G20" s="53"/>
      <c r="H20" s="18"/>
      <c r="I20" s="18"/>
      <c r="J20" s="18"/>
      <c r="K20" s="18"/>
      <c r="L20" s="2"/>
      <c r="M20" s="11"/>
      <c r="N20" s="11"/>
      <c r="O20" s="11"/>
      <c r="P20" s="19"/>
    </row>
    <row r="21" spans="1:16" ht="16.5" hidden="1" customHeight="1" x14ac:dyDescent="0.2">
      <c r="A21" s="17">
        <v>9</v>
      </c>
      <c r="B21" s="77"/>
      <c r="C21" s="111"/>
      <c r="D21" s="87"/>
      <c r="E21" s="87"/>
      <c r="F21" s="87"/>
      <c r="G21" s="53"/>
      <c r="H21" s="18"/>
      <c r="I21" s="18"/>
      <c r="J21" s="18"/>
      <c r="K21" s="18"/>
      <c r="L21" s="2"/>
      <c r="M21" s="11"/>
      <c r="N21" s="11"/>
      <c r="O21" s="11"/>
      <c r="P21" s="19"/>
    </row>
    <row r="22" spans="1:16" ht="16.5" hidden="1" customHeight="1" x14ac:dyDescent="0.2">
      <c r="A22" s="17">
        <v>10</v>
      </c>
      <c r="B22" s="76"/>
      <c r="C22" s="112"/>
      <c r="D22" s="87"/>
      <c r="E22" s="87"/>
      <c r="F22" s="87"/>
      <c r="G22" s="53"/>
      <c r="H22" s="18"/>
      <c r="I22" s="18"/>
      <c r="J22" s="18"/>
      <c r="K22" s="18"/>
      <c r="L22" s="2"/>
      <c r="M22" s="11"/>
      <c r="N22" s="11"/>
      <c r="O22" s="11"/>
      <c r="P22" s="19"/>
    </row>
    <row r="23" spans="1:16" ht="16" x14ac:dyDescent="0.2">
      <c r="A23" s="360" t="str">
        <f>'C kopā'!A30:O30</f>
        <v>Rīgas atklātās sacensības sporta tūrisma un alpīnisma tehnikā  2018. gada 15. aprīlī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</row>
    <row r="24" spans="1:16" ht="19" x14ac:dyDescent="0.25">
      <c r="A24" s="3"/>
      <c r="B24" s="359" t="s">
        <v>53</v>
      </c>
      <c r="C24" s="359"/>
      <c r="D24" s="359"/>
      <c r="E24" s="359"/>
      <c r="F24" s="359"/>
      <c r="G24" s="359"/>
      <c r="H24" s="359"/>
      <c r="M24" s="6"/>
      <c r="N24" s="6"/>
      <c r="O24" s="7"/>
      <c r="P24" s="7"/>
    </row>
    <row r="25" spans="1:16" ht="20" thickBot="1" x14ac:dyDescent="0.3">
      <c r="A25" s="3"/>
      <c r="B25" s="3" t="str">
        <f>'B kopā'!B27</f>
        <v>B grupa zēni</v>
      </c>
      <c r="C25" s="3"/>
      <c r="M25" s="6"/>
      <c r="N25" s="6"/>
      <c r="O25" s="7"/>
      <c r="P25" s="7"/>
    </row>
    <row r="26" spans="1:16" ht="12.75" customHeight="1" thickBot="1" x14ac:dyDescent="0.25">
      <c r="A26" s="356"/>
      <c r="B26" s="357" t="s">
        <v>25</v>
      </c>
      <c r="C26" s="357" t="s">
        <v>0</v>
      </c>
      <c r="D26" s="355" t="s">
        <v>8</v>
      </c>
      <c r="E26" s="355" t="s">
        <v>9</v>
      </c>
      <c r="F26" s="355" t="s">
        <v>10</v>
      </c>
      <c r="G26" s="355" t="s">
        <v>11</v>
      </c>
      <c r="H26" s="355" t="s">
        <v>12</v>
      </c>
      <c r="I26" s="355" t="s">
        <v>13</v>
      </c>
      <c r="J26" s="355" t="s">
        <v>14</v>
      </c>
      <c r="K26" s="355" t="s">
        <v>15</v>
      </c>
      <c r="L26" s="356" t="s">
        <v>16</v>
      </c>
      <c r="M26" s="377" t="s">
        <v>17</v>
      </c>
      <c r="N26" s="378" t="s">
        <v>49</v>
      </c>
      <c r="O26" s="376" t="s">
        <v>52</v>
      </c>
      <c r="P26" s="376" t="s">
        <v>1</v>
      </c>
    </row>
    <row r="27" spans="1:16" ht="16" thickBot="1" x14ac:dyDescent="0.25">
      <c r="A27" s="356"/>
      <c r="B27" s="357"/>
      <c r="C27" s="357"/>
      <c r="D27" s="355"/>
      <c r="E27" s="355"/>
      <c r="F27" s="355"/>
      <c r="G27" s="355"/>
      <c r="H27" s="355"/>
      <c r="I27" s="355"/>
      <c r="J27" s="355"/>
      <c r="K27" s="355"/>
      <c r="L27" s="356"/>
      <c r="M27" s="377"/>
      <c r="N27" s="379"/>
      <c r="O27" s="376"/>
      <c r="P27" s="376"/>
    </row>
    <row r="28" spans="1:16" ht="16" thickBot="1" x14ac:dyDescent="0.25">
      <c r="A28" s="356"/>
      <c r="B28" s="357"/>
      <c r="C28" s="357"/>
      <c r="D28" s="355"/>
      <c r="E28" s="355"/>
      <c r="F28" s="355"/>
      <c r="G28" s="355"/>
      <c r="H28" s="355"/>
      <c r="I28" s="355"/>
      <c r="J28" s="355"/>
      <c r="K28" s="355"/>
      <c r="L28" s="356"/>
      <c r="M28" s="377"/>
      <c r="N28" s="379"/>
      <c r="O28" s="376"/>
      <c r="P28" s="376"/>
    </row>
    <row r="29" spans="1:16" ht="16" thickBot="1" x14ac:dyDescent="0.25">
      <c r="A29" s="356"/>
      <c r="B29" s="357"/>
      <c r="C29" s="357"/>
      <c r="D29" s="355"/>
      <c r="E29" s="355"/>
      <c r="F29" s="355"/>
      <c r="G29" s="355"/>
      <c r="H29" s="355"/>
      <c r="I29" s="355"/>
      <c r="J29" s="355"/>
      <c r="K29" s="355"/>
      <c r="L29" s="356"/>
      <c r="M29" s="377"/>
      <c r="N29" s="379"/>
      <c r="O29" s="376"/>
      <c r="P29" s="376"/>
    </row>
    <row r="30" spans="1:16" ht="16" thickBot="1" x14ac:dyDescent="0.25">
      <c r="A30" s="356"/>
      <c r="B30" s="357"/>
      <c r="C30" s="357"/>
      <c r="D30" s="355"/>
      <c r="E30" s="355"/>
      <c r="F30" s="355"/>
      <c r="G30" s="355"/>
      <c r="H30" s="355"/>
      <c r="I30" s="355"/>
      <c r="J30" s="355"/>
      <c r="K30" s="355"/>
      <c r="L30" s="356"/>
      <c r="M30" s="377"/>
      <c r="N30" s="379"/>
      <c r="O30" s="376"/>
      <c r="P30" s="376"/>
    </row>
    <row r="31" spans="1:16" ht="16" thickBot="1" x14ac:dyDescent="0.25">
      <c r="A31" s="356"/>
      <c r="B31" s="357"/>
      <c r="C31" s="357"/>
      <c r="D31" s="355"/>
      <c r="E31" s="355"/>
      <c r="F31" s="355"/>
      <c r="G31" s="355"/>
      <c r="H31" s="355"/>
      <c r="I31" s="355"/>
      <c r="J31" s="355"/>
      <c r="K31" s="355"/>
      <c r="L31" s="356"/>
      <c r="M31" s="377"/>
      <c r="N31" s="379"/>
      <c r="O31" s="376"/>
      <c r="P31" s="376"/>
    </row>
    <row r="32" spans="1:16" ht="16" thickBot="1" x14ac:dyDescent="0.25">
      <c r="A32" s="356"/>
      <c r="B32" s="357"/>
      <c r="C32" s="357"/>
      <c r="D32" s="355"/>
      <c r="E32" s="355"/>
      <c r="F32" s="355"/>
      <c r="G32" s="355"/>
      <c r="H32" s="355"/>
      <c r="I32" s="355"/>
      <c r="J32" s="355"/>
      <c r="K32" s="355"/>
      <c r="L32" s="356"/>
      <c r="M32" s="377"/>
      <c r="N32" s="379"/>
      <c r="O32" s="376"/>
      <c r="P32" s="376"/>
    </row>
    <row r="33" spans="1:16" ht="16" thickBot="1" x14ac:dyDescent="0.25">
      <c r="A33" s="356"/>
      <c r="B33" s="357"/>
      <c r="C33" s="357"/>
      <c r="D33" s="355"/>
      <c r="E33" s="355"/>
      <c r="F33" s="355"/>
      <c r="G33" s="355"/>
      <c r="H33" s="355"/>
      <c r="I33" s="355"/>
      <c r="J33" s="355"/>
      <c r="K33" s="355"/>
      <c r="L33" s="356"/>
      <c r="M33" s="377"/>
      <c r="N33" s="380"/>
      <c r="O33" s="376"/>
      <c r="P33" s="376"/>
    </row>
    <row r="34" spans="1:16" ht="33" thickBot="1" x14ac:dyDescent="0.25">
      <c r="A34" s="5"/>
      <c r="B34" s="5"/>
      <c r="C34" s="5"/>
      <c r="D34" s="4">
        <v>1</v>
      </c>
      <c r="E34" s="4">
        <v>2</v>
      </c>
      <c r="F34" s="4">
        <v>1</v>
      </c>
      <c r="G34" s="5">
        <v>1</v>
      </c>
      <c r="H34" s="5">
        <v>1</v>
      </c>
      <c r="I34" s="5">
        <v>1</v>
      </c>
      <c r="J34" s="5">
        <v>1</v>
      </c>
      <c r="K34" s="5">
        <v>6</v>
      </c>
      <c r="L34" s="8" t="s">
        <v>74</v>
      </c>
      <c r="M34" s="9"/>
      <c r="N34" s="128"/>
      <c r="O34" s="10"/>
      <c r="P34" s="10"/>
    </row>
    <row r="35" spans="1:16" ht="16" x14ac:dyDescent="0.2">
      <c r="A35" s="23">
        <v>1</v>
      </c>
      <c r="B35" s="23" t="str">
        <f>'B kopā'!B37</f>
        <v>Kārlis Fricis Mikulāns</v>
      </c>
      <c r="C35" s="23" t="str">
        <f>'B kopā'!D37</f>
        <v>BJC Daugmale</v>
      </c>
      <c r="D35" s="29"/>
      <c r="E35" s="29"/>
      <c r="F35" s="29"/>
      <c r="G35" s="75"/>
      <c r="H35" s="75"/>
      <c r="I35" s="75"/>
      <c r="J35" s="75"/>
      <c r="K35" s="75"/>
      <c r="L35" s="2"/>
      <c r="M35" s="219" t="s">
        <v>185</v>
      </c>
      <c r="N35" s="219"/>
      <c r="O35" s="219" t="s">
        <v>48</v>
      </c>
      <c r="P35" s="19" t="s">
        <v>48</v>
      </c>
    </row>
    <row r="36" spans="1:16" ht="15.75" customHeight="1" x14ac:dyDescent="0.2">
      <c r="A36" s="17">
        <f>'B kopā'!A38</f>
        <v>2</v>
      </c>
      <c r="B36" s="77" t="str">
        <f>'B kopā'!B38</f>
        <v>Reinis Kobitjevs</v>
      </c>
      <c r="C36" s="77" t="str">
        <f>'B kopā'!D38</f>
        <v>BJC Daugmale</v>
      </c>
      <c r="D36" s="29"/>
      <c r="E36" s="29"/>
      <c r="F36" s="29"/>
      <c r="G36" s="18"/>
      <c r="H36" s="18"/>
      <c r="I36" s="18"/>
      <c r="J36" s="18"/>
      <c r="K36" s="18"/>
      <c r="L36" s="2" t="s">
        <v>184</v>
      </c>
      <c r="M36" s="219"/>
      <c r="N36" s="219"/>
      <c r="O36" s="219" t="s">
        <v>48</v>
      </c>
      <c r="P36" s="19">
        <v>5</v>
      </c>
    </row>
    <row r="37" spans="1:16" ht="16" x14ac:dyDescent="0.2">
      <c r="A37" s="97">
        <f>'B kopā'!A39</f>
        <v>3</v>
      </c>
      <c r="B37" s="77" t="str">
        <f>'B kopā'!B39</f>
        <v>Mārtiņš Aržanovskis</v>
      </c>
      <c r="C37" s="77" t="str">
        <f>'B kopā'!D39</f>
        <v>BJC Daugmale</v>
      </c>
      <c r="D37" s="75"/>
      <c r="E37" s="75"/>
      <c r="F37" s="75"/>
      <c r="G37" s="18"/>
      <c r="H37" s="18"/>
      <c r="I37" s="18"/>
      <c r="J37" s="18"/>
      <c r="K37" s="18"/>
      <c r="L37" s="2"/>
      <c r="M37" s="219">
        <v>5.162037037037037E-3</v>
      </c>
      <c r="N37" s="219"/>
      <c r="O37" s="219">
        <f t="shared" ref="O37:O43" si="1">M37+L37*$Q$3</f>
        <v>5.162037037037037E-3</v>
      </c>
      <c r="P37" s="19">
        <v>4</v>
      </c>
    </row>
    <row r="38" spans="1:16" ht="16" x14ac:dyDescent="0.2">
      <c r="A38" s="97">
        <f>'B kopā'!A40</f>
        <v>4</v>
      </c>
      <c r="B38" s="77" t="str">
        <f>'B kopā'!B40</f>
        <v>Dmitrijs Sevankajevs</v>
      </c>
      <c r="C38" s="77" t="str">
        <f>'B kopā'!D40</f>
        <v>BJC Daugmale</v>
      </c>
      <c r="D38" s="75"/>
      <c r="E38" s="75"/>
      <c r="F38" s="75"/>
      <c r="G38" s="18"/>
      <c r="H38" s="18"/>
      <c r="I38" s="18"/>
      <c r="J38" s="18"/>
      <c r="K38" s="18"/>
      <c r="L38" s="2"/>
      <c r="M38" s="219">
        <v>4.6412037037037038E-3</v>
      </c>
      <c r="N38" s="219"/>
      <c r="O38" s="219">
        <f t="shared" si="1"/>
        <v>4.6412037037037038E-3</v>
      </c>
      <c r="P38" s="19">
        <v>3</v>
      </c>
    </row>
    <row r="39" spans="1:16" ht="15.75" customHeight="1" x14ac:dyDescent="0.2">
      <c r="A39" s="97">
        <f>'B kopā'!A41</f>
        <v>5</v>
      </c>
      <c r="B39" s="77" t="str">
        <f>'B kopā'!B41</f>
        <v>Aleksandrs Balkovs</v>
      </c>
      <c r="C39" s="77" t="str">
        <f>'B kopā'!D41</f>
        <v>RSP</v>
      </c>
      <c r="D39" s="64"/>
      <c r="E39" s="29"/>
      <c r="F39" s="29"/>
      <c r="G39" s="18"/>
      <c r="H39" s="18"/>
      <c r="I39" s="18"/>
      <c r="J39" s="18"/>
      <c r="K39" s="18"/>
      <c r="L39" s="2"/>
      <c r="M39" s="219">
        <v>3.9120370370370368E-3</v>
      </c>
      <c r="N39" s="219"/>
      <c r="O39" s="219">
        <f t="shared" si="1"/>
        <v>3.9120370370370368E-3</v>
      </c>
      <c r="P39" s="19">
        <v>2</v>
      </c>
    </row>
    <row r="40" spans="1:16" ht="15.75" customHeight="1" x14ac:dyDescent="0.2">
      <c r="A40" s="97">
        <f>'B kopā'!A42</f>
        <v>6</v>
      </c>
      <c r="B40" s="77" t="str">
        <f>'B kopā'!B42</f>
        <v>Artūrs Dedumietis</v>
      </c>
      <c r="C40" s="77" t="str">
        <f>'B kopā'!D42</f>
        <v>RSP</v>
      </c>
      <c r="D40" s="64"/>
      <c r="E40" s="29"/>
      <c r="F40" s="29"/>
      <c r="G40" s="18"/>
      <c r="H40" s="18"/>
      <c r="I40" s="18"/>
      <c r="J40" s="18"/>
      <c r="K40" s="18"/>
      <c r="L40" s="2"/>
      <c r="M40" s="219">
        <v>3.5879629629629629E-3</v>
      </c>
      <c r="N40" s="219"/>
      <c r="O40" s="219">
        <f t="shared" si="1"/>
        <v>3.5879629629629629E-3</v>
      </c>
      <c r="P40" s="19">
        <v>1</v>
      </c>
    </row>
    <row r="41" spans="1:16" ht="15" hidden="1" customHeight="1" x14ac:dyDescent="0.2">
      <c r="A41" s="97">
        <f>'B kopā'!A43</f>
        <v>7</v>
      </c>
      <c r="B41" s="77">
        <f>'B kopā'!B43</f>
        <v>0</v>
      </c>
      <c r="C41" s="77">
        <f>'B kopā'!D43</f>
        <v>0</v>
      </c>
      <c r="D41" s="75"/>
      <c r="E41" s="29"/>
      <c r="F41" s="29"/>
      <c r="G41" s="18"/>
      <c r="H41" s="18"/>
      <c r="I41" s="18"/>
      <c r="J41" s="18"/>
      <c r="K41" s="18"/>
      <c r="L41" s="2"/>
      <c r="M41" s="219"/>
      <c r="N41" s="219"/>
      <c r="O41" s="219">
        <f t="shared" si="1"/>
        <v>0</v>
      </c>
      <c r="P41" s="19"/>
    </row>
    <row r="42" spans="1:16" ht="15.75" hidden="1" customHeight="1" x14ac:dyDescent="0.2">
      <c r="A42" s="97">
        <f>'B kopā'!A44</f>
        <v>8</v>
      </c>
      <c r="B42" s="77">
        <f>'B kopā'!B44</f>
        <v>0</v>
      </c>
      <c r="C42" s="77">
        <f>'B kopā'!D44</f>
        <v>0</v>
      </c>
      <c r="D42" s="75"/>
      <c r="E42" s="29"/>
      <c r="F42" s="29"/>
      <c r="G42" s="18"/>
      <c r="H42" s="18"/>
      <c r="I42" s="18"/>
      <c r="J42" s="18"/>
      <c r="K42" s="18"/>
      <c r="L42" s="2"/>
      <c r="M42" s="219"/>
      <c r="N42" s="219"/>
      <c r="O42" s="219">
        <f t="shared" si="1"/>
        <v>0</v>
      </c>
      <c r="P42" s="19"/>
    </row>
    <row r="43" spans="1:16" ht="16" hidden="1" x14ac:dyDescent="0.2">
      <c r="A43" s="97">
        <f>'B kopā'!A45</f>
        <v>9</v>
      </c>
      <c r="B43" s="77">
        <f>'B kopā'!B45</f>
        <v>0</v>
      </c>
      <c r="C43" s="77">
        <f>'B kopā'!D45</f>
        <v>0</v>
      </c>
      <c r="D43" s="18"/>
      <c r="E43" s="75"/>
      <c r="F43" s="75"/>
      <c r="G43" s="18"/>
      <c r="H43" s="18"/>
      <c r="I43" s="18"/>
      <c r="J43" s="18"/>
      <c r="K43" s="18"/>
      <c r="L43" s="2"/>
      <c r="M43" s="219"/>
      <c r="N43" s="219"/>
      <c r="O43" s="219">
        <f t="shared" si="1"/>
        <v>0</v>
      </c>
      <c r="P43" s="19"/>
    </row>
    <row r="44" spans="1:16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</sheetData>
  <sheetProtection selectLockedCells="1" selectUnlockedCells="1"/>
  <autoFilter ref="A34:P34">
    <sortState ref="A35:P43">
      <sortCondition ref="A34"/>
    </sortState>
  </autoFilter>
  <mergeCells count="36">
    <mergeCell ref="A1:P1"/>
    <mergeCell ref="A2:G2"/>
    <mergeCell ref="A4:A11"/>
    <mergeCell ref="B4:B11"/>
    <mergeCell ref="C4:C11"/>
    <mergeCell ref="D4:D11"/>
    <mergeCell ref="E4:E11"/>
    <mergeCell ref="F4:F11"/>
    <mergeCell ref="G4:G11"/>
    <mergeCell ref="H4:H11"/>
    <mergeCell ref="M4:M11"/>
    <mergeCell ref="O4:O11"/>
    <mergeCell ref="P4:P11"/>
    <mergeCell ref="A23:P23"/>
    <mergeCell ref="I4:I11"/>
    <mergeCell ref="J4:J11"/>
    <mergeCell ref="K4:K11"/>
    <mergeCell ref="L4:L11"/>
    <mergeCell ref="N4:N11"/>
    <mergeCell ref="B24:H24"/>
    <mergeCell ref="A26:A33"/>
    <mergeCell ref="B26:B33"/>
    <mergeCell ref="C26:C33"/>
    <mergeCell ref="D26:D33"/>
    <mergeCell ref="E26:E33"/>
    <mergeCell ref="F26:F33"/>
    <mergeCell ref="G26:G33"/>
    <mergeCell ref="H26:H33"/>
    <mergeCell ref="M26:M33"/>
    <mergeCell ref="O26:O33"/>
    <mergeCell ref="P26:P33"/>
    <mergeCell ref="I26:I33"/>
    <mergeCell ref="J26:J33"/>
    <mergeCell ref="K26:K33"/>
    <mergeCell ref="L26:L33"/>
    <mergeCell ref="N26:N33"/>
  </mergeCells>
  <phoneticPr fontId="5" type="noConversion"/>
  <pageMargins left="0.55972222222222223" right="0.24027777777777778" top="0.27986111111111112" bottom="0.50972222222222219" header="0.51180555555555551" footer="0.51180555555555551"/>
  <pageSetup paperSize="9" scale="89" firstPageNumber="0" orientation="landscape" verticalDpi="300" r:id="rId1"/>
  <headerFooter alignWithMargins="0"/>
  <rowBreaks count="1" manualBreakCount="1">
    <brk id="2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9"/>
  <sheetViews>
    <sheetView view="pageBreakPreview" topLeftCell="A7" zoomScale="132" zoomScaleSheetLayoutView="80" workbookViewId="0">
      <selection activeCell="Q14" sqref="Q14"/>
    </sheetView>
  </sheetViews>
  <sheetFormatPr baseColWidth="10" defaultColWidth="8.83203125" defaultRowHeight="15" x14ac:dyDescent="0.2"/>
  <cols>
    <col min="1" max="1" width="3.6640625" customWidth="1"/>
    <col min="2" max="2" width="27.5" customWidth="1"/>
    <col min="3" max="3" width="21.5" customWidth="1"/>
    <col min="4" max="4" width="5.5" customWidth="1"/>
    <col min="5" max="5" width="7.1640625" customWidth="1"/>
    <col min="6" max="6" width="6.83203125" customWidth="1"/>
    <col min="7" max="7" width="7.1640625" customWidth="1"/>
    <col min="8" max="8" width="7" customWidth="1"/>
    <col min="9" max="10" width="6.5" customWidth="1"/>
    <col min="11" max="11" width="7.5" customWidth="1"/>
    <col min="14" max="14" width="0" hidden="1" customWidth="1"/>
  </cols>
  <sheetData>
    <row r="1" spans="1:17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7" ht="19" x14ac:dyDescent="0.25">
      <c r="A2" s="3"/>
      <c r="B2" s="27" t="s">
        <v>159</v>
      </c>
      <c r="C2" s="27"/>
      <c r="M2" s="6"/>
      <c r="N2" s="6"/>
      <c r="O2" s="7"/>
      <c r="P2" s="7"/>
    </row>
    <row r="3" spans="1:17" ht="18" customHeight="1" thickBot="1" x14ac:dyDescent="0.3">
      <c r="A3" s="3"/>
      <c r="B3" s="3" t="str">
        <f>'B kopā'!B2</f>
        <v>B grupa meitenes</v>
      </c>
      <c r="C3" s="3"/>
      <c r="M3" s="6"/>
      <c r="N3" s="6"/>
      <c r="O3" s="7"/>
      <c r="P3" s="7"/>
    </row>
    <row r="4" spans="1:17" ht="15.75" customHeight="1" thickBot="1" x14ac:dyDescent="0.25">
      <c r="A4" s="356"/>
      <c r="B4" s="357" t="s">
        <v>25</v>
      </c>
      <c r="C4" s="357" t="s">
        <v>0</v>
      </c>
      <c r="D4" s="355" t="s">
        <v>8</v>
      </c>
      <c r="E4" s="355" t="s">
        <v>9</v>
      </c>
      <c r="F4" s="355" t="s">
        <v>10</v>
      </c>
      <c r="G4" s="355" t="s">
        <v>11</v>
      </c>
      <c r="H4" s="355" t="s">
        <v>12</v>
      </c>
      <c r="I4" s="355" t="s">
        <v>13</v>
      </c>
      <c r="J4" s="355" t="s">
        <v>14</v>
      </c>
      <c r="K4" s="355" t="s">
        <v>15</v>
      </c>
      <c r="L4" s="356" t="s">
        <v>16</v>
      </c>
      <c r="M4" s="377" t="s">
        <v>17</v>
      </c>
      <c r="N4" s="378" t="s">
        <v>49</v>
      </c>
      <c r="O4" s="376" t="s">
        <v>52</v>
      </c>
      <c r="P4" s="376" t="s">
        <v>1</v>
      </c>
    </row>
    <row r="5" spans="1:17" ht="16" thickBot="1" x14ac:dyDescent="0.25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6"/>
      <c r="M5" s="377"/>
      <c r="N5" s="379"/>
      <c r="O5" s="376"/>
      <c r="P5" s="376"/>
    </row>
    <row r="6" spans="1:17" ht="16" thickBot="1" x14ac:dyDescent="0.25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6"/>
      <c r="M6" s="377"/>
      <c r="N6" s="379"/>
      <c r="O6" s="376"/>
      <c r="P6" s="376"/>
    </row>
    <row r="7" spans="1:17" ht="16" thickBot="1" x14ac:dyDescent="0.25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6"/>
      <c r="M7" s="377"/>
      <c r="N7" s="379"/>
      <c r="O7" s="376"/>
      <c r="P7" s="376"/>
    </row>
    <row r="8" spans="1:17" ht="16" thickBot="1" x14ac:dyDescent="0.25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6"/>
      <c r="M8" s="377"/>
      <c r="N8" s="379"/>
      <c r="O8" s="376"/>
      <c r="P8" s="376"/>
    </row>
    <row r="9" spans="1:17" ht="16" thickBot="1" x14ac:dyDescent="0.25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6"/>
      <c r="M9" s="377"/>
      <c r="N9" s="379"/>
      <c r="O9" s="376"/>
      <c r="P9" s="376"/>
    </row>
    <row r="10" spans="1:17" ht="16" thickBot="1" x14ac:dyDescent="0.25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6"/>
      <c r="M10" s="377"/>
      <c r="N10" s="379"/>
      <c r="O10" s="376"/>
      <c r="P10" s="376"/>
      <c r="Q10" s="181">
        <v>3.4722222222222224E-4</v>
      </c>
    </row>
    <row r="11" spans="1:17" ht="16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6"/>
      <c r="M11" s="377"/>
      <c r="N11" s="380"/>
      <c r="O11" s="376"/>
      <c r="P11" s="376"/>
    </row>
    <row r="12" spans="1:17" ht="30.75" customHeight="1" thickBot="1" x14ac:dyDescent="0.25">
      <c r="A12" s="5"/>
      <c r="B12" s="5"/>
      <c r="C12" s="5"/>
      <c r="D12" s="5">
        <v>1</v>
      </c>
      <c r="E12" s="5">
        <v>2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6</v>
      </c>
      <c r="L12" s="8" t="s">
        <v>83</v>
      </c>
      <c r="M12" s="9"/>
      <c r="N12" s="128"/>
      <c r="O12" s="10"/>
      <c r="P12" s="10"/>
    </row>
    <row r="13" spans="1:17" ht="16" x14ac:dyDescent="0.2">
      <c r="A13" s="144">
        <f>'B kopā'!A12</f>
        <v>1</v>
      </c>
      <c r="B13" s="144" t="str">
        <f>'B kopā'!B12</f>
        <v>Elza Leitāne</v>
      </c>
      <c r="C13" s="144" t="str">
        <f>'B kopā'!D12</f>
        <v>BJC Daugmale</v>
      </c>
      <c r="D13" s="75"/>
      <c r="E13" s="75"/>
      <c r="F13" s="75"/>
      <c r="G13" s="18"/>
      <c r="H13" s="18"/>
      <c r="I13" s="18"/>
      <c r="J13" s="18"/>
      <c r="K13" s="18"/>
      <c r="L13" s="2"/>
      <c r="M13" s="219">
        <v>4.9768518518518521E-3</v>
      </c>
      <c r="N13" s="219"/>
      <c r="O13" s="219">
        <v>4.9768518518518521E-3</v>
      </c>
      <c r="P13" s="19">
        <v>3</v>
      </c>
    </row>
    <row r="14" spans="1:17" ht="16" x14ac:dyDescent="0.2">
      <c r="A14" s="144">
        <f>'B kopā'!A13</f>
        <v>2</v>
      </c>
      <c r="B14" s="144" t="str">
        <f>'B kopā'!B13</f>
        <v>Kristīne Rjabova</v>
      </c>
      <c r="C14" s="144" t="str">
        <f>'B kopā'!D13</f>
        <v>BJC Daugmale</v>
      </c>
      <c r="D14" s="75"/>
      <c r="E14" s="75"/>
      <c r="F14" s="75"/>
      <c r="G14" s="18"/>
      <c r="H14" s="18"/>
      <c r="I14" s="18"/>
      <c r="J14" s="18"/>
      <c r="K14" s="18"/>
      <c r="L14" s="2"/>
      <c r="M14" s="219" t="s">
        <v>202</v>
      </c>
      <c r="N14" s="219"/>
      <c r="O14" s="219" t="s">
        <v>48</v>
      </c>
      <c r="P14" s="19" t="s">
        <v>48</v>
      </c>
    </row>
    <row r="15" spans="1:17" ht="15.75" customHeight="1" x14ac:dyDescent="0.2">
      <c r="A15" s="144">
        <f>'B kopā'!A14</f>
        <v>3</v>
      </c>
      <c r="B15" s="144" t="str">
        <f>'B kopā'!B14</f>
        <v>Irīna Kostigova</v>
      </c>
      <c r="C15" s="144" t="str">
        <f>'B kopā'!D14</f>
        <v>BJC Daugmale</v>
      </c>
      <c r="D15" s="29"/>
      <c r="E15" s="29"/>
      <c r="F15" s="29"/>
      <c r="G15" s="18"/>
      <c r="H15" s="18"/>
      <c r="I15" s="18"/>
      <c r="J15" s="18"/>
      <c r="K15" s="18"/>
      <c r="L15" s="2"/>
      <c r="M15" s="219">
        <v>4.2824074074074075E-3</v>
      </c>
      <c r="N15" s="219"/>
      <c r="O15" s="219">
        <f t="shared" ref="O15:O18" si="0">M15+L15*$Q$10</f>
        <v>4.2824074074074075E-3</v>
      </c>
      <c r="P15" s="19">
        <v>2</v>
      </c>
    </row>
    <row r="16" spans="1:17" ht="16" x14ac:dyDescent="0.2">
      <c r="A16" s="144">
        <f>'B kopā'!A15</f>
        <v>4</v>
      </c>
      <c r="B16" s="144" t="str">
        <f>'B kopā'!B15</f>
        <v>Klāra Upeniece</v>
      </c>
      <c r="C16" s="144" t="str">
        <f>'B kopā'!D15</f>
        <v>RSP</v>
      </c>
      <c r="D16" s="75"/>
      <c r="E16" s="75"/>
      <c r="F16" s="75"/>
      <c r="G16" s="18"/>
      <c r="H16" s="18"/>
      <c r="I16" s="18"/>
      <c r="J16" s="18"/>
      <c r="K16" s="18"/>
      <c r="L16" s="2"/>
      <c r="M16" s="219">
        <v>2.0833333333333333E-3</v>
      </c>
      <c r="N16" s="219"/>
      <c r="O16" s="219">
        <f t="shared" si="0"/>
        <v>2.0833333333333333E-3</v>
      </c>
      <c r="P16" s="19">
        <v>1</v>
      </c>
    </row>
    <row r="17" spans="1:16" ht="16" x14ac:dyDescent="0.2">
      <c r="A17" s="144">
        <f>'B kopā'!A16</f>
        <v>5</v>
      </c>
      <c r="B17" s="144">
        <f>'B kopā'!B16</f>
        <v>0</v>
      </c>
      <c r="C17" s="144">
        <f>'B kopā'!D16</f>
        <v>0</v>
      </c>
      <c r="D17" s="75"/>
      <c r="E17" s="75"/>
      <c r="F17" s="75"/>
      <c r="G17" s="18"/>
      <c r="H17" s="18"/>
      <c r="I17" s="18"/>
      <c r="J17" s="18"/>
      <c r="K17" s="18"/>
      <c r="L17" s="2"/>
      <c r="M17" s="219"/>
      <c r="N17" s="219"/>
      <c r="O17" s="219">
        <f t="shared" si="0"/>
        <v>0</v>
      </c>
      <c r="P17" s="19"/>
    </row>
    <row r="18" spans="1:16" ht="15.75" customHeight="1" x14ac:dyDescent="0.2">
      <c r="A18" s="144">
        <f>'B kopā'!A17</f>
        <v>6</v>
      </c>
      <c r="B18" s="144">
        <f>'B kopā'!B17</f>
        <v>0</v>
      </c>
      <c r="C18" s="144">
        <f>'B kopā'!D17</f>
        <v>0</v>
      </c>
      <c r="D18" s="29"/>
      <c r="E18" s="29"/>
      <c r="F18" s="29"/>
      <c r="G18" s="18"/>
      <c r="H18" s="18"/>
      <c r="I18" s="18"/>
      <c r="J18" s="18"/>
      <c r="K18" s="18"/>
      <c r="L18" s="2"/>
      <c r="M18" s="219"/>
      <c r="N18" s="219"/>
      <c r="O18" s="219">
        <f t="shared" si="0"/>
        <v>0</v>
      </c>
      <c r="P18" s="19"/>
    </row>
    <row r="19" spans="1:16" ht="15.75" hidden="1" customHeight="1" x14ac:dyDescent="0.2">
      <c r="A19" s="144">
        <f>'B kopā'!A18</f>
        <v>7</v>
      </c>
      <c r="B19" s="144">
        <f>'B kopā'!B18</f>
        <v>0</v>
      </c>
      <c r="C19" s="144">
        <f>'B kopā'!D18</f>
        <v>0</v>
      </c>
      <c r="D19" s="29"/>
      <c r="E19" s="29"/>
      <c r="F19" s="29"/>
      <c r="G19" s="18"/>
      <c r="H19" s="18"/>
      <c r="I19" s="18"/>
      <c r="J19" s="18"/>
      <c r="K19" s="18"/>
      <c r="L19" s="2"/>
      <c r="M19" s="11"/>
      <c r="N19" s="11"/>
      <c r="O19" s="11"/>
      <c r="P19" s="22"/>
    </row>
    <row r="20" spans="1:16" ht="15.75" hidden="1" customHeight="1" x14ac:dyDescent="0.2">
      <c r="A20" s="144">
        <f>'B kopā'!A19</f>
        <v>8</v>
      </c>
      <c r="B20" s="144">
        <f>'B kopā'!B19</f>
        <v>0</v>
      </c>
      <c r="C20" s="144">
        <f>'B kopā'!D19</f>
        <v>0</v>
      </c>
      <c r="D20" s="29"/>
      <c r="E20" s="29"/>
      <c r="F20" s="29"/>
      <c r="G20" s="18"/>
      <c r="H20" s="18"/>
      <c r="I20" s="18"/>
      <c r="J20" s="18"/>
      <c r="K20" s="18"/>
      <c r="L20" s="2"/>
      <c r="M20" s="11"/>
      <c r="N20" s="11"/>
      <c r="O20" s="11"/>
      <c r="P20" s="19"/>
    </row>
    <row r="21" spans="1:16" ht="15.75" hidden="1" customHeight="1" x14ac:dyDescent="0.2">
      <c r="A21" s="144">
        <f>'B kopā'!A20</f>
        <v>9</v>
      </c>
      <c r="B21" s="144">
        <f>'B kopā'!B20</f>
        <v>0</v>
      </c>
      <c r="C21" s="144">
        <f>'B kopā'!D20</f>
        <v>0</v>
      </c>
      <c r="D21" s="29"/>
      <c r="E21" s="29"/>
      <c r="F21" s="29"/>
      <c r="G21" s="18"/>
      <c r="H21" s="18"/>
      <c r="I21" s="18"/>
      <c r="J21" s="18"/>
      <c r="K21" s="18"/>
      <c r="L21" s="2"/>
      <c r="M21" s="11"/>
      <c r="N21" s="11"/>
      <c r="O21" s="11"/>
      <c r="P21" s="19"/>
    </row>
    <row r="22" spans="1:16" ht="15.75" hidden="1" customHeight="1" x14ac:dyDescent="0.2">
      <c r="A22" s="144">
        <f>'B kopā'!A21</f>
        <v>10</v>
      </c>
      <c r="B22" s="144">
        <f>'B kopā'!B21</f>
        <v>0</v>
      </c>
      <c r="C22" s="144">
        <f>'B kopā'!D21</f>
        <v>0</v>
      </c>
      <c r="D22" s="29"/>
      <c r="E22" s="29"/>
      <c r="F22" s="29"/>
      <c r="G22" s="18"/>
      <c r="H22" s="18"/>
      <c r="I22" s="18"/>
      <c r="J22" s="18"/>
      <c r="K22" s="18"/>
      <c r="L22" s="2"/>
      <c r="M22" s="11"/>
      <c r="N22" s="11"/>
      <c r="O22" s="11"/>
      <c r="P22" s="19"/>
    </row>
    <row r="23" spans="1:16" ht="15.75" hidden="1" customHeight="1" x14ac:dyDescent="0.2">
      <c r="A23" s="17">
        <v>11</v>
      </c>
      <c r="B23" s="1"/>
      <c r="C23" s="1"/>
      <c r="D23" s="29"/>
      <c r="E23" s="29"/>
      <c r="F23" s="29"/>
      <c r="G23" s="18"/>
      <c r="H23" s="18"/>
      <c r="I23" s="18"/>
      <c r="J23" s="18"/>
      <c r="K23" s="18"/>
      <c r="L23" s="2"/>
      <c r="M23" s="11"/>
      <c r="N23" s="11"/>
      <c r="O23" s="11"/>
      <c r="P23" s="22"/>
    </row>
    <row r="24" spans="1:16" ht="15.75" hidden="1" customHeight="1" x14ac:dyDescent="0.2">
      <c r="A24" s="17">
        <v>12</v>
      </c>
      <c r="B24" s="1"/>
      <c r="C24" s="1"/>
      <c r="D24" s="29"/>
      <c r="E24" s="29"/>
      <c r="F24" s="29"/>
      <c r="G24" s="18"/>
      <c r="H24" s="18"/>
      <c r="I24" s="18"/>
      <c r="J24" s="18"/>
      <c r="K24" s="18"/>
      <c r="L24" s="2"/>
      <c r="M24" s="11"/>
      <c r="N24" s="11"/>
      <c r="O24" s="11"/>
      <c r="P24" s="22"/>
    </row>
    <row r="25" spans="1:16" ht="16" hidden="1" x14ac:dyDescent="0.2">
      <c r="A25" s="28">
        <v>13</v>
      </c>
      <c r="B25" s="28"/>
      <c r="C25" s="15"/>
      <c r="D25" s="28"/>
      <c r="E25" s="28"/>
      <c r="F25" s="28"/>
      <c r="G25" s="28"/>
      <c r="H25" s="28"/>
      <c r="I25" s="28"/>
      <c r="J25" s="28"/>
      <c r="K25" s="28"/>
      <c r="L25" s="28"/>
      <c r="M25" s="30"/>
      <c r="N25" s="30"/>
      <c r="O25" s="11"/>
      <c r="P25" s="28"/>
    </row>
    <row r="26" spans="1:16" ht="16" hidden="1" x14ac:dyDescent="0.2">
      <c r="A26" s="65">
        <v>14</v>
      </c>
      <c r="B26" s="65"/>
      <c r="C26" s="66"/>
      <c r="D26" s="28"/>
      <c r="E26" s="28"/>
      <c r="F26" s="28"/>
      <c r="G26" s="28"/>
      <c r="H26" s="28"/>
      <c r="I26" s="28"/>
      <c r="J26" s="28"/>
      <c r="K26" s="28"/>
      <c r="L26" s="28"/>
      <c r="M26" s="30"/>
      <c r="N26" s="30"/>
      <c r="O26" s="11"/>
      <c r="P26" s="28"/>
    </row>
    <row r="27" spans="1:16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6" x14ac:dyDescent="0.2">
      <c r="A28" s="360" t="str">
        <f>'D Kopā'!A1:Q1</f>
        <v>Rīgas atklātās sacensības sporta tūrisma un alpīnisma tehnikā  2018.gada 15. aprīlī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</row>
    <row r="29" spans="1:16" ht="19" x14ac:dyDescent="0.25">
      <c r="A29" s="3"/>
      <c r="B29" s="27" t="s">
        <v>159</v>
      </c>
      <c r="C29" s="27"/>
      <c r="M29" s="6"/>
      <c r="N29" s="6"/>
      <c r="O29" s="7"/>
      <c r="P29" s="7"/>
    </row>
    <row r="30" spans="1:16" ht="20" thickBot="1" x14ac:dyDescent="0.3">
      <c r="A30" s="3"/>
      <c r="B30" s="3" t="str">
        <f>'B kopā'!B27</f>
        <v>B grupa zēni</v>
      </c>
      <c r="C30" s="3"/>
      <c r="M30" s="6"/>
      <c r="N30" s="6"/>
      <c r="O30" s="7"/>
      <c r="P30" s="7"/>
    </row>
    <row r="31" spans="1:16" ht="12.75" customHeight="1" thickBot="1" x14ac:dyDescent="0.25">
      <c r="A31" s="356"/>
      <c r="B31" s="357" t="s">
        <v>25</v>
      </c>
      <c r="C31" s="357" t="s">
        <v>0</v>
      </c>
      <c r="D31" s="355" t="s">
        <v>8</v>
      </c>
      <c r="E31" s="355" t="s">
        <v>9</v>
      </c>
      <c r="F31" s="355" t="s">
        <v>10</v>
      </c>
      <c r="G31" s="355" t="s">
        <v>11</v>
      </c>
      <c r="H31" s="355" t="s">
        <v>12</v>
      </c>
      <c r="I31" s="355" t="s">
        <v>13</v>
      </c>
      <c r="J31" s="355" t="s">
        <v>14</v>
      </c>
      <c r="K31" s="355" t="s">
        <v>15</v>
      </c>
      <c r="L31" s="356" t="s">
        <v>16</v>
      </c>
      <c r="M31" s="377" t="s">
        <v>17</v>
      </c>
      <c r="N31" s="378" t="s">
        <v>49</v>
      </c>
      <c r="O31" s="376" t="s">
        <v>52</v>
      </c>
      <c r="P31" s="376" t="s">
        <v>1</v>
      </c>
    </row>
    <row r="32" spans="1:16" ht="16" thickBot="1" x14ac:dyDescent="0.25">
      <c r="A32" s="356"/>
      <c r="B32" s="357"/>
      <c r="C32" s="357"/>
      <c r="D32" s="355"/>
      <c r="E32" s="355"/>
      <c r="F32" s="355"/>
      <c r="G32" s="355"/>
      <c r="H32" s="355"/>
      <c r="I32" s="355"/>
      <c r="J32" s="355"/>
      <c r="K32" s="355"/>
      <c r="L32" s="356"/>
      <c r="M32" s="377"/>
      <c r="N32" s="379"/>
      <c r="O32" s="376"/>
      <c r="P32" s="376"/>
    </row>
    <row r="33" spans="1:18" ht="16" thickBot="1" x14ac:dyDescent="0.25">
      <c r="A33" s="356"/>
      <c r="B33" s="357"/>
      <c r="C33" s="357"/>
      <c r="D33" s="355"/>
      <c r="E33" s="355"/>
      <c r="F33" s="355"/>
      <c r="G33" s="355"/>
      <c r="H33" s="355"/>
      <c r="I33" s="355"/>
      <c r="J33" s="355"/>
      <c r="K33" s="355"/>
      <c r="L33" s="356"/>
      <c r="M33" s="377"/>
      <c r="N33" s="379"/>
      <c r="O33" s="376"/>
      <c r="P33" s="376"/>
    </row>
    <row r="34" spans="1:18" ht="16" thickBot="1" x14ac:dyDescent="0.25">
      <c r="A34" s="356"/>
      <c r="B34" s="357"/>
      <c r="C34" s="357"/>
      <c r="D34" s="355"/>
      <c r="E34" s="355"/>
      <c r="F34" s="355"/>
      <c r="G34" s="355"/>
      <c r="H34" s="355"/>
      <c r="I34" s="355"/>
      <c r="J34" s="355"/>
      <c r="K34" s="355"/>
      <c r="L34" s="356"/>
      <c r="M34" s="377"/>
      <c r="N34" s="379"/>
      <c r="O34" s="376"/>
      <c r="P34" s="376"/>
    </row>
    <row r="35" spans="1:18" ht="16" thickBot="1" x14ac:dyDescent="0.25">
      <c r="A35" s="356"/>
      <c r="B35" s="357"/>
      <c r="C35" s="357"/>
      <c r="D35" s="355"/>
      <c r="E35" s="355"/>
      <c r="F35" s="355"/>
      <c r="G35" s="355"/>
      <c r="H35" s="355"/>
      <c r="I35" s="355"/>
      <c r="J35" s="355"/>
      <c r="K35" s="355"/>
      <c r="L35" s="356"/>
      <c r="M35" s="377"/>
      <c r="N35" s="379"/>
      <c r="O35" s="376"/>
      <c r="P35" s="376"/>
    </row>
    <row r="36" spans="1:18" ht="16" thickBot="1" x14ac:dyDescent="0.25">
      <c r="A36" s="356"/>
      <c r="B36" s="357"/>
      <c r="C36" s="357"/>
      <c r="D36" s="355"/>
      <c r="E36" s="355"/>
      <c r="F36" s="355"/>
      <c r="G36" s="355"/>
      <c r="H36" s="355"/>
      <c r="I36" s="355"/>
      <c r="J36" s="355"/>
      <c r="K36" s="355"/>
      <c r="L36" s="356"/>
      <c r="M36" s="377"/>
      <c r="N36" s="379"/>
      <c r="O36" s="376"/>
      <c r="P36" s="376"/>
    </row>
    <row r="37" spans="1:18" ht="16" thickBot="1" x14ac:dyDescent="0.25">
      <c r="A37" s="356"/>
      <c r="B37" s="357"/>
      <c r="C37" s="357"/>
      <c r="D37" s="355"/>
      <c r="E37" s="355"/>
      <c r="F37" s="355"/>
      <c r="G37" s="355"/>
      <c r="H37" s="355"/>
      <c r="I37" s="355"/>
      <c r="J37" s="355"/>
      <c r="K37" s="355"/>
      <c r="L37" s="356"/>
      <c r="M37" s="377"/>
      <c r="N37" s="379"/>
      <c r="O37" s="376"/>
      <c r="P37" s="376"/>
    </row>
    <row r="38" spans="1:18" ht="16" thickBot="1" x14ac:dyDescent="0.25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6"/>
      <c r="M38" s="377"/>
      <c r="N38" s="380"/>
      <c r="O38" s="376"/>
      <c r="P38" s="376"/>
    </row>
    <row r="39" spans="1:18" ht="49" thickBot="1" x14ac:dyDescent="0.25">
      <c r="A39" s="5"/>
      <c r="B39" s="4"/>
      <c r="C39" s="4"/>
      <c r="D39" s="4">
        <v>1</v>
      </c>
      <c r="E39" s="4">
        <v>2</v>
      </c>
      <c r="F39" s="4">
        <v>1</v>
      </c>
      <c r="G39" s="71">
        <v>1</v>
      </c>
      <c r="H39" s="71">
        <v>1</v>
      </c>
      <c r="I39" s="71">
        <v>1</v>
      </c>
      <c r="J39" s="71">
        <v>1</v>
      </c>
      <c r="K39" s="71">
        <v>6</v>
      </c>
      <c r="L39" s="85" t="s">
        <v>73</v>
      </c>
      <c r="M39" s="73"/>
      <c r="N39" s="130"/>
      <c r="O39" s="74"/>
      <c r="P39" s="74"/>
    </row>
    <row r="40" spans="1:18" ht="16" x14ac:dyDescent="0.2">
      <c r="A40" s="23">
        <v>1</v>
      </c>
      <c r="B40" s="133" t="str">
        <f>'B kopā'!B37</f>
        <v>Kārlis Fricis Mikulāns</v>
      </c>
      <c r="C40" s="133" t="str">
        <f>'B kopā'!D37</f>
        <v>BJC Daugmale</v>
      </c>
      <c r="D40" s="87"/>
      <c r="E40" s="87"/>
      <c r="F40" s="87"/>
      <c r="G40" s="81"/>
      <c r="H40" s="81"/>
      <c r="I40" s="81"/>
      <c r="J40" s="81"/>
      <c r="K40" s="81"/>
      <c r="L40" s="79"/>
      <c r="M40" s="183" t="s">
        <v>185</v>
      </c>
      <c r="N40" s="183"/>
      <c r="O40" s="183" t="s">
        <v>48</v>
      </c>
      <c r="P40" s="19" t="s">
        <v>48</v>
      </c>
      <c r="R40" s="25"/>
    </row>
    <row r="41" spans="1:18" ht="15.75" customHeight="1" x14ac:dyDescent="0.2">
      <c r="A41" s="133">
        <f>'B kopā'!A38</f>
        <v>2</v>
      </c>
      <c r="B41" s="133" t="str">
        <f>'B kopā'!B38</f>
        <v>Reinis Kobitjevs</v>
      </c>
      <c r="C41" s="133" t="str">
        <f>'B kopā'!D38</f>
        <v>BJC Daugmale</v>
      </c>
      <c r="D41" s="87"/>
      <c r="E41" s="87"/>
      <c r="F41" s="87"/>
      <c r="G41" s="81"/>
      <c r="H41" s="81"/>
      <c r="I41" s="81"/>
      <c r="J41" s="81"/>
      <c r="K41" s="81"/>
      <c r="L41" s="79"/>
      <c r="M41" s="183">
        <v>4.3981481481481484E-3</v>
      </c>
      <c r="N41" s="183"/>
      <c r="O41" s="183">
        <f>M41+L41*$Q$10</f>
        <v>4.3981481481481484E-3</v>
      </c>
      <c r="P41" s="19">
        <v>3</v>
      </c>
    </row>
    <row r="42" spans="1:18" ht="16" x14ac:dyDescent="0.2">
      <c r="A42" s="133">
        <f>'B kopā'!A39</f>
        <v>3</v>
      </c>
      <c r="B42" s="133" t="str">
        <f>'B kopā'!B39</f>
        <v>Mārtiņš Aržanovskis</v>
      </c>
      <c r="C42" s="133" t="str">
        <f>'B kopā'!D39</f>
        <v>BJC Daugmale</v>
      </c>
      <c r="D42" s="81"/>
      <c r="E42" s="81"/>
      <c r="F42" s="81"/>
      <c r="G42" s="81"/>
      <c r="H42" s="81"/>
      <c r="I42" s="81"/>
      <c r="J42" s="81"/>
      <c r="K42" s="81"/>
      <c r="L42" s="79"/>
      <c r="M42" s="183">
        <v>1.9791666666666668E-3</v>
      </c>
      <c r="N42" s="183"/>
      <c r="O42" s="183">
        <f>M42+L42*$Q$10</f>
        <v>1.9791666666666668E-3</v>
      </c>
      <c r="P42" s="19">
        <v>2</v>
      </c>
    </row>
    <row r="43" spans="1:18" ht="12.75" customHeight="1" x14ac:dyDescent="0.2">
      <c r="A43" s="133">
        <f>'B kopā'!A40</f>
        <v>4</v>
      </c>
      <c r="B43" s="133" t="str">
        <f>'B kopā'!B40</f>
        <v>Dmitrijs Sevankajevs</v>
      </c>
      <c r="C43" s="133" t="str">
        <f>'B kopā'!D40</f>
        <v>BJC Daugmale</v>
      </c>
      <c r="D43" s="87"/>
      <c r="E43" s="87"/>
      <c r="F43" s="87"/>
      <c r="G43" s="81"/>
      <c r="H43" s="81"/>
      <c r="I43" s="81"/>
      <c r="J43" s="81"/>
      <c r="K43" s="81"/>
      <c r="L43" s="79"/>
      <c r="M43" s="183">
        <v>1.8634259259259261E-3</v>
      </c>
      <c r="N43" s="183"/>
      <c r="O43" s="183">
        <f>M43+L43*$Q$10</f>
        <v>1.8634259259259261E-3</v>
      </c>
      <c r="P43" s="19">
        <v>1</v>
      </c>
    </row>
    <row r="44" spans="1:18" ht="15.75" customHeight="1" x14ac:dyDescent="0.2">
      <c r="A44" s="133">
        <f>'B kopā'!A41</f>
        <v>5</v>
      </c>
      <c r="B44" s="133" t="str">
        <f>'B kopā'!B41</f>
        <v>Aleksandrs Balkovs</v>
      </c>
      <c r="C44" s="133" t="str">
        <f>'B kopā'!D41</f>
        <v>RSP</v>
      </c>
      <c r="D44" s="87"/>
      <c r="E44" s="87"/>
      <c r="F44" s="87"/>
      <c r="G44" s="81"/>
      <c r="H44" s="81"/>
      <c r="I44" s="81"/>
      <c r="J44" s="81"/>
      <c r="K44" s="81"/>
      <c r="L44" s="142"/>
      <c r="M44" s="183">
        <v>9.0972222222222218E-3</v>
      </c>
      <c r="N44" s="183"/>
      <c r="O44" s="183">
        <f>M44+L44*$Q$10</f>
        <v>9.0972222222222218E-3</v>
      </c>
      <c r="P44" s="19">
        <v>5</v>
      </c>
    </row>
    <row r="45" spans="1:18" ht="18.75" customHeight="1" x14ac:dyDescent="0.2">
      <c r="A45" s="133">
        <f>'B kopā'!A42</f>
        <v>6</v>
      </c>
      <c r="B45" s="133" t="str">
        <f>'B kopā'!B42</f>
        <v>Artūrs Dedumietis</v>
      </c>
      <c r="C45" s="133" t="str">
        <f>'B kopā'!D42</f>
        <v>RSP</v>
      </c>
      <c r="D45" s="87"/>
      <c r="E45" s="87"/>
      <c r="F45" s="87"/>
      <c r="G45" s="81"/>
      <c r="H45" s="81"/>
      <c r="I45" s="81"/>
      <c r="J45" s="81"/>
      <c r="K45" s="81"/>
      <c r="L45" s="142"/>
      <c r="M45" s="183">
        <v>6.8634259259259256E-3</v>
      </c>
      <c r="N45" s="183"/>
      <c r="O45" s="183">
        <f>M45+L45*$Q$10</f>
        <v>6.8634259259259256E-3</v>
      </c>
      <c r="P45" s="19">
        <v>4</v>
      </c>
    </row>
    <row r="46" spans="1:18" ht="12.75" hidden="1" customHeight="1" x14ac:dyDescent="0.2">
      <c r="A46" s="133">
        <f>'B kopā'!A43</f>
        <v>7</v>
      </c>
      <c r="B46" s="133">
        <f>'B kopā'!B43</f>
        <v>0</v>
      </c>
      <c r="C46" s="133">
        <f>'B kopā'!D43</f>
        <v>0</v>
      </c>
      <c r="D46" s="87"/>
      <c r="E46" s="87"/>
      <c r="F46" s="87"/>
      <c r="G46" s="81"/>
      <c r="H46" s="81"/>
      <c r="I46" s="81"/>
      <c r="J46" s="81"/>
      <c r="K46" s="81"/>
      <c r="L46" s="142"/>
      <c r="M46" s="183"/>
      <c r="N46" s="183"/>
      <c r="O46" s="183">
        <f t="shared" ref="O46:O48" si="1">M46+L46*$Q$10</f>
        <v>0</v>
      </c>
      <c r="P46" s="19"/>
      <c r="Q46" t="s">
        <v>78</v>
      </c>
      <c r="R46" s="183" t="s">
        <v>79</v>
      </c>
    </row>
    <row r="47" spans="1:18" ht="16" hidden="1" x14ac:dyDescent="0.2">
      <c r="A47" s="133">
        <f>'B kopā'!A44</f>
        <v>8</v>
      </c>
      <c r="B47" s="133">
        <f>'B kopā'!B44</f>
        <v>0</v>
      </c>
      <c r="C47" s="133">
        <f>'B kopā'!D44</f>
        <v>0</v>
      </c>
      <c r="D47" s="105"/>
      <c r="E47" s="105"/>
      <c r="F47" s="105"/>
      <c r="G47" s="105"/>
      <c r="H47" s="105"/>
      <c r="I47" s="105"/>
      <c r="J47" s="105"/>
      <c r="K47" s="105"/>
      <c r="L47" s="107"/>
      <c r="M47" s="222"/>
      <c r="N47" s="222"/>
      <c r="O47" s="183">
        <f t="shared" si="1"/>
        <v>0</v>
      </c>
      <c r="P47" s="19"/>
    </row>
    <row r="48" spans="1:18" ht="16" hidden="1" x14ac:dyDescent="0.2">
      <c r="A48" s="133">
        <f>'B kopā'!A45</f>
        <v>9</v>
      </c>
      <c r="B48" s="133">
        <f>'B kopā'!B45</f>
        <v>0</v>
      </c>
      <c r="C48" s="133">
        <f>'B kopā'!D45</f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223"/>
      <c r="N48" s="224"/>
      <c r="O48" s="183">
        <f t="shared" si="1"/>
        <v>0</v>
      </c>
      <c r="P48" s="19"/>
      <c r="Q48" t="s">
        <v>77</v>
      </c>
      <c r="R48" t="s">
        <v>80</v>
      </c>
    </row>
    <row r="49" spans="1:16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</sheetData>
  <sheetProtection selectLockedCells="1" selectUnlockedCells="1"/>
  <autoFilter ref="A39:R39">
    <sortState ref="A40:R45">
      <sortCondition ref="A39"/>
    </sortState>
  </autoFilter>
  <mergeCells count="34">
    <mergeCell ref="I31:I38"/>
    <mergeCell ref="J31:J38"/>
    <mergeCell ref="K4:K11"/>
    <mergeCell ref="L4:L11"/>
    <mergeCell ref="M4:M11"/>
    <mergeCell ref="N31:N38"/>
    <mergeCell ref="A28:P28"/>
    <mergeCell ref="A31:A38"/>
    <mergeCell ref="B31:B38"/>
    <mergeCell ref="C31:C38"/>
    <mergeCell ref="D31:D38"/>
    <mergeCell ref="E31:E38"/>
    <mergeCell ref="F31:F38"/>
    <mergeCell ref="G31:G38"/>
    <mergeCell ref="M31:M38"/>
    <mergeCell ref="O31:O38"/>
    <mergeCell ref="P31:P38"/>
    <mergeCell ref="H31:H38"/>
    <mergeCell ref="K31:K38"/>
    <mergeCell ref="L31:L38"/>
    <mergeCell ref="A1:P1"/>
    <mergeCell ref="A4:A11"/>
    <mergeCell ref="B4:B11"/>
    <mergeCell ref="C4:C11"/>
    <mergeCell ref="D4:D11"/>
    <mergeCell ref="E4:E11"/>
    <mergeCell ref="O4:O11"/>
    <mergeCell ref="P4:P11"/>
    <mergeCell ref="F4:F11"/>
    <mergeCell ref="G4:G11"/>
    <mergeCell ref="H4:H11"/>
    <mergeCell ref="I4:I11"/>
    <mergeCell ref="J4:J11"/>
    <mergeCell ref="N4:N11"/>
  </mergeCells>
  <phoneticPr fontId="5" type="noConversion"/>
  <pageMargins left="0.47986111111111113" right="0.2902777777777778" top="0.27986111111111112" bottom="0.22013888888888888" header="0.51180555555555551" footer="0.51180555555555551"/>
  <pageSetup paperSize="9" scale="91" firstPageNumber="0" orientation="landscape" verticalDpi="300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63"/>
  <sheetViews>
    <sheetView zoomScaleSheetLayoutView="80" workbookViewId="0">
      <selection activeCell="B42" sqref="B42:C50"/>
    </sheetView>
  </sheetViews>
  <sheetFormatPr baseColWidth="10" defaultColWidth="8.83203125" defaultRowHeight="15" x14ac:dyDescent="0.2"/>
  <cols>
    <col min="1" max="1" width="7.5" customWidth="1"/>
    <col min="2" max="2" width="29" customWidth="1"/>
    <col min="3" max="3" width="20.1640625" customWidth="1"/>
    <col min="4" max="4" width="13.6640625" customWidth="1"/>
    <col min="5" max="5" width="8.5" hidden="1" customWidth="1"/>
    <col min="6" max="6" width="11.1640625" customWidth="1"/>
  </cols>
  <sheetData>
    <row r="1" spans="1:15" ht="19" x14ac:dyDescent="0.25">
      <c r="A1" s="3" t="str">
        <f>'D Kopā'!A1:Q1</f>
        <v>Rīgas atklātās sacensības sporta tūrisma un alpīnisma tehnikā  2018.gada 15. aprīlī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" x14ac:dyDescent="0.25">
      <c r="B2" s="3" t="s">
        <v>7</v>
      </c>
    </row>
    <row r="3" spans="1:15" ht="20" thickBot="1" x14ac:dyDescent="0.3">
      <c r="A3" s="3"/>
      <c r="B3" s="3" t="s">
        <v>162</v>
      </c>
      <c r="C3" s="3"/>
      <c r="D3" s="6"/>
      <c r="E3" s="7"/>
      <c r="F3" s="7"/>
    </row>
    <row r="4" spans="1:15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17</v>
      </c>
      <c r="E4" s="355" t="s">
        <v>49</v>
      </c>
      <c r="F4" s="355" t="s">
        <v>1</v>
      </c>
    </row>
    <row r="5" spans="1:15" ht="15" customHeight="1" thickBot="1" x14ac:dyDescent="0.25">
      <c r="A5" s="356"/>
      <c r="B5" s="357"/>
      <c r="C5" s="357"/>
      <c r="D5" s="355"/>
      <c r="E5" s="355"/>
      <c r="F5" s="355"/>
    </row>
    <row r="6" spans="1:15" ht="15" customHeight="1" thickBot="1" x14ac:dyDescent="0.25">
      <c r="A6" s="356"/>
      <c r="B6" s="357"/>
      <c r="C6" s="357"/>
      <c r="D6" s="355"/>
      <c r="E6" s="355"/>
      <c r="F6" s="355"/>
    </row>
    <row r="7" spans="1:15" ht="15" customHeight="1" thickBot="1" x14ac:dyDescent="0.25">
      <c r="A7" s="356"/>
      <c r="B7" s="357"/>
      <c r="C7" s="357"/>
      <c r="D7" s="355"/>
      <c r="E7" s="355"/>
      <c r="F7" s="355"/>
    </row>
    <row r="8" spans="1:15" ht="15" customHeight="1" thickBot="1" x14ac:dyDescent="0.25">
      <c r="A8" s="356"/>
      <c r="B8" s="357"/>
      <c r="C8" s="357"/>
      <c r="D8" s="355"/>
      <c r="E8" s="355"/>
      <c r="F8" s="355"/>
    </row>
    <row r="9" spans="1:15" ht="15" hidden="1" customHeight="1" thickBot="1" x14ac:dyDescent="0.25">
      <c r="A9" s="356"/>
      <c r="B9" s="357"/>
      <c r="C9" s="357"/>
      <c r="D9" s="355"/>
      <c r="E9" s="355"/>
      <c r="F9" s="355"/>
    </row>
    <row r="10" spans="1:15" ht="15.75" hidden="1" customHeight="1" thickBot="1" x14ac:dyDescent="0.25">
      <c r="A10" s="356"/>
      <c r="B10" s="357"/>
      <c r="C10" s="357"/>
      <c r="D10" s="355"/>
      <c r="E10" s="355"/>
      <c r="F10" s="355"/>
    </row>
    <row r="11" spans="1:15" ht="17" thickBot="1" x14ac:dyDescent="0.25">
      <c r="A11" s="251"/>
      <c r="B11" s="251"/>
      <c r="C11" s="251"/>
      <c r="D11" s="253"/>
      <c r="E11" s="252"/>
      <c r="F11" s="252"/>
    </row>
    <row r="12" spans="1:15" x14ac:dyDescent="0.2">
      <c r="A12" s="2">
        <f>'D Kopā'!A12</f>
        <v>1</v>
      </c>
      <c r="B12" s="2" t="str">
        <f>'H kopā'!B12</f>
        <v>Ņikita Girvics</v>
      </c>
      <c r="C12" s="2" t="str">
        <f>'H kopā'!D12</f>
        <v>BJC Daugmale</v>
      </c>
      <c r="D12" s="11"/>
      <c r="E12" s="11"/>
      <c r="F12" s="2"/>
    </row>
    <row r="13" spans="1:15" x14ac:dyDescent="0.2">
      <c r="A13" s="2">
        <f>'D Kopā'!A13</f>
        <v>2</v>
      </c>
      <c r="B13" s="2" t="str">
        <f>'H kopā'!B13</f>
        <v>Valters Leitāns</v>
      </c>
      <c r="C13" s="2" t="str">
        <f>'H kopā'!D13</f>
        <v>BJC Daugmale</v>
      </c>
      <c r="D13" s="11"/>
      <c r="E13" s="11"/>
      <c r="F13" s="2"/>
    </row>
    <row r="14" spans="1:15" x14ac:dyDescent="0.2">
      <c r="A14" s="2">
        <f>'D Kopā'!A14</f>
        <v>3</v>
      </c>
      <c r="B14" s="2" t="str">
        <f>'H kopā'!B14</f>
        <v>Mikus Dilāns</v>
      </c>
      <c r="C14" s="2" t="str">
        <f>'H kopā'!D14</f>
        <v>BJC Daugmale</v>
      </c>
      <c r="D14" s="11"/>
      <c r="E14" s="11"/>
      <c r="F14" s="2"/>
    </row>
    <row r="15" spans="1:15" x14ac:dyDescent="0.2">
      <c r="A15" s="2">
        <f>'D Kopā'!A15</f>
        <v>4</v>
      </c>
      <c r="B15" s="2" t="str">
        <f>'H kopā'!B15</f>
        <v>Jorens Žiļinskis</v>
      </c>
      <c r="C15" s="2" t="str">
        <f>'H kopā'!D15</f>
        <v>Rīgas 65. vsk.</v>
      </c>
      <c r="D15" s="11"/>
      <c r="E15" s="11"/>
      <c r="F15" s="2"/>
    </row>
    <row r="16" spans="1:15" ht="17.25" customHeight="1" x14ac:dyDescent="0.2">
      <c r="A16" s="2">
        <f>'D Kopā'!A16</f>
        <v>5</v>
      </c>
      <c r="B16" s="2" t="str">
        <f>'H kopā'!B16</f>
        <v>Mārtiņš Metāls</v>
      </c>
      <c r="C16" s="2" t="str">
        <f>'H kopā'!D16</f>
        <v>BJC Daugmale</v>
      </c>
      <c r="D16" s="11"/>
      <c r="E16" s="11"/>
      <c r="F16" s="2"/>
    </row>
    <row r="17" spans="1:6" x14ac:dyDescent="0.2">
      <c r="A17" s="2">
        <f>'D Kopā'!A17</f>
        <v>6</v>
      </c>
      <c r="B17" s="2" t="str">
        <f>'H kopā'!B17</f>
        <v>Danils Buza</v>
      </c>
      <c r="C17" s="2" t="str">
        <f>'H kopā'!D17</f>
        <v>BJC Daugmale</v>
      </c>
      <c r="D17" s="11"/>
      <c r="E17" s="11"/>
      <c r="F17" s="2"/>
    </row>
    <row r="18" spans="1:6" x14ac:dyDescent="0.2">
      <c r="A18" s="2">
        <f>'D Kopā'!A18</f>
        <v>7</v>
      </c>
      <c r="B18" s="2" t="str">
        <f>'H kopā'!B18</f>
        <v>Filips Patmalnieks</v>
      </c>
      <c r="C18" s="2" t="str">
        <f>'H kopā'!D18</f>
        <v>BJC Daugmale</v>
      </c>
      <c r="D18" s="11"/>
      <c r="E18" s="11"/>
      <c r="F18" s="2"/>
    </row>
    <row r="19" spans="1:6" hidden="1" x14ac:dyDescent="0.2">
      <c r="A19" s="2">
        <f>'D Kopā'!A19</f>
        <v>8</v>
      </c>
      <c r="B19" s="2" t="str">
        <f>'H kopā'!B19</f>
        <v>Matīss Filipovičs</v>
      </c>
      <c r="C19" s="2"/>
      <c r="D19" s="11"/>
      <c r="E19" s="11"/>
      <c r="F19" s="2"/>
    </row>
    <row r="20" spans="1:6" hidden="1" x14ac:dyDescent="0.2">
      <c r="A20" s="2">
        <f>'D Kopā'!A20</f>
        <v>9</v>
      </c>
      <c r="B20" s="2" t="str">
        <f>'H kopā'!B20</f>
        <v>Toms Zvanītājs</v>
      </c>
      <c r="C20" s="2"/>
      <c r="D20" s="11"/>
      <c r="E20" s="11"/>
      <c r="F20" s="2"/>
    </row>
    <row r="21" spans="1:6" hidden="1" x14ac:dyDescent="0.2">
      <c r="A21" s="2">
        <f>'D Kopā'!A21</f>
        <v>10</v>
      </c>
      <c r="B21" s="2">
        <f>'H kopā'!B21</f>
        <v>0</v>
      </c>
      <c r="C21" s="2"/>
      <c r="D21" s="141"/>
      <c r="E21" s="11"/>
      <c r="F21" s="2"/>
    </row>
    <row r="22" spans="1:6" hidden="1" x14ac:dyDescent="0.2">
      <c r="A22" s="2">
        <f>'D Kopā'!A22</f>
        <v>11</v>
      </c>
      <c r="B22" s="2">
        <f>'H kopā'!B22</f>
        <v>0</v>
      </c>
      <c r="C22" s="2" t="str">
        <f>'D Kopā'!D22</f>
        <v>BJC Daugmale</v>
      </c>
      <c r="D22" s="11"/>
      <c r="E22" s="11"/>
      <c r="F22" s="2"/>
    </row>
    <row r="23" spans="1:6" hidden="1" x14ac:dyDescent="0.2">
      <c r="A23" s="2">
        <f>'D Kopā'!A23</f>
        <v>12</v>
      </c>
      <c r="B23" s="2" t="str">
        <f>'D Kopā'!B23</f>
        <v>Artūrs Kudiņš</v>
      </c>
      <c r="C23" s="2" t="str">
        <f>'D Kopā'!D23</f>
        <v>BJC Daugmale</v>
      </c>
      <c r="D23" s="11"/>
      <c r="E23" s="11"/>
      <c r="F23" s="2"/>
    </row>
    <row r="24" spans="1:6" hidden="1" x14ac:dyDescent="0.2">
      <c r="A24" s="2">
        <v>13</v>
      </c>
      <c r="B24" s="2">
        <f>'D Kopā'!B24</f>
        <v>0</v>
      </c>
      <c r="C24" s="2">
        <f>'D Kopā'!D24</f>
        <v>0</v>
      </c>
      <c r="D24" s="11"/>
      <c r="E24" s="11"/>
      <c r="F24" s="2"/>
    </row>
    <row r="25" spans="1:6" hidden="1" x14ac:dyDescent="0.2">
      <c r="A25" s="2">
        <v>14</v>
      </c>
      <c r="B25" s="2">
        <f>'D Kopā'!B25</f>
        <v>0</v>
      </c>
      <c r="C25" s="2">
        <f>'D Kopā'!D25</f>
        <v>0</v>
      </c>
      <c r="D25" s="11"/>
      <c r="E25" s="11"/>
      <c r="F25" s="2"/>
    </row>
    <row r="26" spans="1:6" ht="16" hidden="1" x14ac:dyDescent="0.2">
      <c r="A26" s="2">
        <v>15</v>
      </c>
      <c r="B26" s="1"/>
      <c r="C26" s="1"/>
      <c r="D26" s="11"/>
      <c r="E26" s="11"/>
      <c r="F26" s="2"/>
    </row>
    <row r="27" spans="1:6" ht="16" x14ac:dyDescent="0.2">
      <c r="A27" s="2">
        <v>16</v>
      </c>
      <c r="B27" s="1"/>
      <c r="C27" s="1"/>
      <c r="D27" s="11"/>
      <c r="E27" s="11"/>
      <c r="F27" s="2"/>
    </row>
    <row r="28" spans="1:6" ht="16" x14ac:dyDescent="0.2">
      <c r="A28" s="2">
        <v>17</v>
      </c>
      <c r="B28" s="1"/>
      <c r="C28" s="1"/>
      <c r="D28" s="11"/>
      <c r="E28" s="11"/>
      <c r="F28" s="2"/>
    </row>
    <row r="29" spans="1:6" x14ac:dyDescent="0.2">
      <c r="A29" s="358"/>
      <c r="B29" s="358"/>
      <c r="C29" s="358"/>
      <c r="D29" s="358"/>
      <c r="E29" s="358"/>
      <c r="F29" s="358"/>
    </row>
    <row r="30" spans="1:6" x14ac:dyDescent="0.2">
      <c r="A30" s="358"/>
      <c r="B30" s="358"/>
      <c r="C30" s="358"/>
      <c r="D30" s="358"/>
      <c r="E30" s="358"/>
      <c r="F30" s="358"/>
    </row>
    <row r="31" spans="1:6" ht="19" x14ac:dyDescent="0.25">
      <c r="A31" s="3" t="str">
        <f>'D Kopā'!A1:Q1</f>
        <v>Rīgas atklātās sacensības sporta tūrisma un alpīnisma tehnikā  2018.gada 15. aprīlī</v>
      </c>
      <c r="B31" s="3"/>
      <c r="C31" s="3"/>
      <c r="D31" s="3"/>
      <c r="E31" s="3"/>
      <c r="F31" s="3"/>
    </row>
    <row r="32" spans="1:6" ht="19" x14ac:dyDescent="0.25">
      <c r="A32" s="3"/>
      <c r="B32" s="359" t="s">
        <v>7</v>
      </c>
      <c r="C32" s="359"/>
      <c r="D32" s="6"/>
      <c r="E32" s="7"/>
      <c r="F32" s="7"/>
    </row>
    <row r="33" spans="1:9" ht="20" thickBot="1" x14ac:dyDescent="0.3">
      <c r="A33" s="3"/>
      <c r="B33" s="3" t="s">
        <v>160</v>
      </c>
      <c r="C33" s="3"/>
      <c r="D33" s="6"/>
      <c r="E33" s="7"/>
      <c r="F33" s="7"/>
    </row>
    <row r="34" spans="1:9" ht="12.75" customHeight="1" thickBot="1" x14ac:dyDescent="0.25">
      <c r="A34" s="357" t="s">
        <v>2</v>
      </c>
      <c r="B34" s="357" t="s">
        <v>3</v>
      </c>
      <c r="C34" s="357" t="s">
        <v>0</v>
      </c>
      <c r="D34" s="355" t="s">
        <v>17</v>
      </c>
      <c r="E34" s="355" t="s">
        <v>49</v>
      </c>
      <c r="F34" s="355" t="s">
        <v>1</v>
      </c>
    </row>
    <row r="35" spans="1:9" ht="15.75" customHeight="1" thickBot="1" x14ac:dyDescent="0.25">
      <c r="A35" s="357"/>
      <c r="B35" s="357"/>
      <c r="C35" s="357"/>
      <c r="D35" s="355"/>
      <c r="E35" s="355"/>
      <c r="F35" s="355"/>
      <c r="H35" s="182"/>
      <c r="I35" s="181"/>
    </row>
    <row r="36" spans="1:9" ht="15.75" customHeight="1" thickBot="1" x14ac:dyDescent="0.25">
      <c r="A36" s="357"/>
      <c r="B36" s="357"/>
      <c r="C36" s="357"/>
      <c r="D36" s="355"/>
      <c r="E36" s="355"/>
      <c r="F36" s="355"/>
      <c r="I36" s="181"/>
    </row>
    <row r="37" spans="1:9" ht="15.75" customHeight="1" thickBot="1" x14ac:dyDescent="0.25">
      <c r="A37" s="357"/>
      <c r="B37" s="357"/>
      <c r="C37" s="357"/>
      <c r="D37" s="355"/>
      <c r="E37" s="355"/>
      <c r="F37" s="355"/>
      <c r="I37" s="181"/>
    </row>
    <row r="38" spans="1:9" ht="15.75" hidden="1" customHeight="1" thickBot="1" x14ac:dyDescent="0.25">
      <c r="A38" s="357"/>
      <c r="B38" s="357"/>
      <c r="C38" s="357"/>
      <c r="D38" s="355"/>
      <c r="E38" s="355"/>
      <c r="F38" s="355"/>
    </row>
    <row r="39" spans="1:9" ht="15.75" hidden="1" customHeight="1" thickBot="1" x14ac:dyDescent="0.25">
      <c r="A39" s="357"/>
      <c r="B39" s="357"/>
      <c r="C39" s="357"/>
      <c r="D39" s="355"/>
      <c r="E39" s="355"/>
      <c r="F39" s="355"/>
    </row>
    <row r="40" spans="1:9" ht="15.75" hidden="1" customHeight="1" thickBot="1" x14ac:dyDescent="0.25">
      <c r="A40" s="357"/>
      <c r="B40" s="357"/>
      <c r="C40" s="357"/>
      <c r="D40" s="355"/>
      <c r="E40" s="355"/>
      <c r="F40" s="355"/>
    </row>
    <row r="41" spans="1:9" ht="16" x14ac:dyDescent="0.2">
      <c r="A41" s="255"/>
      <c r="B41" s="255"/>
      <c r="C41" s="255"/>
      <c r="D41" s="254"/>
      <c r="E41" s="256"/>
      <c r="F41" s="256"/>
    </row>
    <row r="42" spans="1:9" ht="16" x14ac:dyDescent="0.2">
      <c r="A42" s="79">
        <f>'D Kopā'!A40</f>
        <v>1</v>
      </c>
      <c r="B42" s="76" t="str">
        <f>'H kopā'!B40</f>
        <v>Marina Kirillova</v>
      </c>
      <c r="C42" s="76" t="str">
        <f>'H kopā'!D40</f>
        <v>RĶVS</v>
      </c>
      <c r="D42" s="183"/>
      <c r="E42" s="180"/>
      <c r="F42" s="79"/>
      <c r="G42" s="184"/>
      <c r="H42" s="184"/>
    </row>
    <row r="43" spans="1:9" ht="16" x14ac:dyDescent="0.2">
      <c r="A43" s="79">
        <f>'D Kopā'!A41</f>
        <v>2</v>
      </c>
      <c r="B43" s="76" t="str">
        <f>'H kopā'!B41</f>
        <v>Bogdana Ignatjeva</v>
      </c>
      <c r="C43" s="76" t="str">
        <f>'H kopā'!D41</f>
        <v>RĶVS</v>
      </c>
      <c r="D43" s="183"/>
      <c r="E43" s="180"/>
      <c r="F43" s="79"/>
      <c r="H43" s="184"/>
    </row>
    <row r="44" spans="1:9" ht="16" x14ac:dyDescent="0.2">
      <c r="A44" s="79">
        <f>'D Kopā'!A42</f>
        <v>3</v>
      </c>
      <c r="B44" s="76" t="str">
        <f>'H kopā'!B42</f>
        <v>Darja Rogaļeva</v>
      </c>
      <c r="C44" s="76" t="str">
        <f>'H kopā'!D42</f>
        <v>BJC Daugmale</v>
      </c>
      <c r="D44" s="183"/>
      <c r="E44" s="180"/>
      <c r="F44" s="79"/>
      <c r="H44" s="184"/>
    </row>
    <row r="45" spans="1:9" ht="16" x14ac:dyDescent="0.2">
      <c r="A45" s="79">
        <f>'D Kopā'!A43</f>
        <v>4</v>
      </c>
      <c r="B45" s="76" t="str">
        <f>'H kopā'!B43</f>
        <v>Dārta Duko</v>
      </c>
      <c r="C45" s="76" t="str">
        <f>'H kopā'!D43</f>
        <v>BJC Daugmale</v>
      </c>
      <c r="D45" s="183"/>
      <c r="E45" s="180"/>
      <c r="F45" s="79"/>
      <c r="H45" s="184"/>
    </row>
    <row r="46" spans="1:9" ht="16" x14ac:dyDescent="0.2">
      <c r="A46" s="79">
        <f>'D Kopā'!A44</f>
        <v>5</v>
      </c>
      <c r="B46" s="76" t="str">
        <f>'H kopā'!B44</f>
        <v>Paula Lejiņa</v>
      </c>
      <c r="C46" s="76" t="str">
        <f>'H kopā'!D44</f>
        <v>BJC Daugmale</v>
      </c>
      <c r="D46" s="183"/>
      <c r="E46" s="180"/>
      <c r="F46" s="79"/>
    </row>
    <row r="47" spans="1:9" ht="16" x14ac:dyDescent="0.2">
      <c r="A47" s="79">
        <f>'D Kopā'!A45</f>
        <v>6</v>
      </c>
      <c r="B47" s="76" t="str">
        <f>'H kopā'!B45</f>
        <v>Alise Šļakota</v>
      </c>
      <c r="C47" s="76" t="str">
        <f>'H kopā'!D45</f>
        <v>BJC Daugmale</v>
      </c>
      <c r="D47" s="183"/>
      <c r="E47" s="180"/>
      <c r="F47" s="79"/>
    </row>
    <row r="48" spans="1:9" ht="16" x14ac:dyDescent="0.2">
      <c r="A48" s="79">
        <f>'D Kopā'!A46</f>
        <v>7</v>
      </c>
      <c r="B48" s="76" t="str">
        <f>'H kopā'!B46</f>
        <v>Kate Vandāne</v>
      </c>
      <c r="C48" s="76" t="str">
        <f>'H kopā'!D46</f>
        <v>BJC Daugmale</v>
      </c>
      <c r="D48" s="136"/>
      <c r="E48" s="180"/>
      <c r="F48" s="79"/>
    </row>
    <row r="49" spans="1:6" ht="16" x14ac:dyDescent="0.2">
      <c r="A49" s="79">
        <f>'D Kopā'!A47</f>
        <v>8</v>
      </c>
      <c r="B49" s="76" t="str">
        <f>'H kopā'!B47</f>
        <v>Amēlija Patmalniece</v>
      </c>
      <c r="C49" s="76" t="str">
        <f>'H kopā'!D47</f>
        <v>BJC Daugmale</v>
      </c>
      <c r="D49" s="183"/>
      <c r="E49" s="180"/>
      <c r="F49" s="79"/>
    </row>
    <row r="50" spans="1:6" ht="16" x14ac:dyDescent="0.2">
      <c r="A50" s="79">
        <f>'D Kopā'!A48</f>
        <v>9</v>
      </c>
      <c r="B50" s="76">
        <f>'H kopā'!B48</f>
        <v>0</v>
      </c>
      <c r="C50" s="76">
        <f>'H kopā'!D48</f>
        <v>0</v>
      </c>
      <c r="D50" s="183"/>
      <c r="E50" s="180"/>
      <c r="F50" s="79"/>
    </row>
    <row r="51" spans="1:6" ht="16" x14ac:dyDescent="0.2">
      <c r="A51" s="79">
        <f>'D Kopā'!A49</f>
        <v>10</v>
      </c>
      <c r="B51" s="76"/>
      <c r="C51" s="76"/>
      <c r="D51" s="136"/>
      <c r="E51" s="180"/>
      <c r="F51" s="79"/>
    </row>
    <row r="52" spans="1:6" ht="16" x14ac:dyDescent="0.2">
      <c r="A52" s="79">
        <f>'D Kopā'!A50</f>
        <v>11</v>
      </c>
      <c r="B52" s="76"/>
      <c r="C52" s="76"/>
      <c r="D52" s="183"/>
      <c r="E52" s="180"/>
      <c r="F52" s="79"/>
    </row>
    <row r="53" spans="1:6" ht="16" x14ac:dyDescent="0.2">
      <c r="A53" s="79">
        <f>'D Kopā'!A51</f>
        <v>12</v>
      </c>
      <c r="B53" s="76"/>
      <c r="C53" s="76"/>
      <c r="D53" s="183"/>
      <c r="E53" s="180"/>
      <c r="F53" s="79"/>
    </row>
    <row r="54" spans="1:6" ht="16" x14ac:dyDescent="0.2">
      <c r="A54" s="79" t="e">
        <f>'D Kopā'!#REF!</f>
        <v>#REF!</v>
      </c>
      <c r="B54" s="76"/>
      <c r="C54" s="76"/>
      <c r="D54" s="183"/>
      <c r="E54" s="180"/>
      <c r="F54" s="79"/>
    </row>
    <row r="55" spans="1:6" ht="16" x14ac:dyDescent="0.2">
      <c r="A55" s="79" t="e">
        <f>'D Kopā'!#REF!</f>
        <v>#REF!</v>
      </c>
      <c r="B55" s="76"/>
      <c r="C55" s="76"/>
      <c r="D55" s="183"/>
      <c r="E55" s="83"/>
      <c r="F55" s="79"/>
    </row>
    <row r="56" spans="1:6" ht="16" hidden="1" x14ac:dyDescent="0.2">
      <c r="A56" s="79">
        <f>'D Kopā'!A52</f>
        <v>15</v>
      </c>
      <c r="B56" s="76">
        <f>'D Kopā'!B52</f>
        <v>0</v>
      </c>
      <c r="C56" s="76">
        <f>'D Kopā'!D52</f>
        <v>0</v>
      </c>
      <c r="D56" s="136"/>
      <c r="E56" s="83"/>
      <c r="F56" s="79"/>
    </row>
    <row r="57" spans="1:6" ht="16" hidden="1" x14ac:dyDescent="0.2">
      <c r="A57" s="79">
        <f>'D Kopā'!A53</f>
        <v>16</v>
      </c>
      <c r="B57" s="76">
        <f>'D Kopā'!B53</f>
        <v>0</v>
      </c>
      <c r="C57" s="76">
        <f>'D Kopā'!D53</f>
        <v>0</v>
      </c>
      <c r="D57" s="136"/>
      <c r="E57" s="83"/>
      <c r="F57" s="79"/>
    </row>
    <row r="58" spans="1:6" ht="16" hidden="1" x14ac:dyDescent="0.2">
      <c r="A58" s="79">
        <f>'D Kopā'!A54</f>
        <v>17</v>
      </c>
      <c r="B58" s="76">
        <f>'D Kopā'!B54</f>
        <v>0</v>
      </c>
      <c r="C58" s="76">
        <f>'D Kopā'!D54</f>
        <v>0</v>
      </c>
      <c r="D58" s="108"/>
      <c r="E58" s="83"/>
      <c r="F58" s="108"/>
    </row>
    <row r="59" spans="1:6" ht="16" hidden="1" x14ac:dyDescent="0.2">
      <c r="A59" s="79">
        <f>'D Kopā'!A55</f>
        <v>18</v>
      </c>
      <c r="B59" s="76">
        <f>'D Kopā'!B55</f>
        <v>0</v>
      </c>
      <c r="C59" s="76">
        <f>'D Kopā'!D55</f>
        <v>0</v>
      </c>
      <c r="D59" s="135"/>
      <c r="E59" s="83"/>
      <c r="F59" s="79"/>
    </row>
    <row r="60" spans="1:6" ht="16" hidden="1" x14ac:dyDescent="0.2">
      <c r="A60" s="79">
        <f>'D Kopā'!A56</f>
        <v>19</v>
      </c>
      <c r="B60" s="76">
        <f>'D Kopā'!B56</f>
        <v>0</v>
      </c>
      <c r="C60" s="76">
        <f>'D Kopā'!D56</f>
        <v>0</v>
      </c>
      <c r="D60" s="135"/>
      <c r="E60" s="83"/>
      <c r="F60" s="79"/>
    </row>
    <row r="61" spans="1:6" ht="16" hidden="1" x14ac:dyDescent="0.2">
      <c r="A61" s="79">
        <f>'D Kopā'!A57</f>
        <v>20</v>
      </c>
      <c r="B61" s="76">
        <f>'D Kopā'!B57</f>
        <v>0</v>
      </c>
      <c r="C61" s="76">
        <f>'D Kopā'!D57</f>
        <v>0</v>
      </c>
      <c r="D61" s="135"/>
      <c r="E61" s="83"/>
      <c r="F61" s="79"/>
    </row>
    <row r="62" spans="1:6" ht="16" hidden="1" x14ac:dyDescent="0.2">
      <c r="A62" s="79">
        <f>'D Kopā'!A58</f>
        <v>21</v>
      </c>
      <c r="B62" s="76">
        <f>'D Kopā'!B58</f>
        <v>0</v>
      </c>
      <c r="C62" s="76">
        <f>'D Kopā'!D58</f>
        <v>0</v>
      </c>
      <c r="D62" s="135"/>
      <c r="E62" s="180"/>
      <c r="F62" s="79"/>
    </row>
    <row r="63" spans="1:6" ht="16" hidden="1" x14ac:dyDescent="0.2">
      <c r="A63" s="108"/>
      <c r="B63" s="76">
        <f>'D Kopā'!B59</f>
        <v>0</v>
      </c>
      <c r="C63" s="76">
        <f>'D Kopā'!D59</f>
        <v>0</v>
      </c>
      <c r="D63" s="135"/>
      <c r="E63" s="180"/>
      <c r="F63" s="79"/>
    </row>
  </sheetData>
  <sheetProtection selectLockedCells="1" selectUnlockedCells="1"/>
  <autoFilter ref="A41:O41">
    <sortState ref="A42:O63">
      <sortCondition ref="A41"/>
    </sortState>
  </autoFilter>
  <mergeCells count="14">
    <mergeCell ref="A29:F30"/>
    <mergeCell ref="B32:C32"/>
    <mergeCell ref="A34:A40"/>
    <mergeCell ref="B34:B40"/>
    <mergeCell ref="C34:C40"/>
    <mergeCell ref="D34:D40"/>
    <mergeCell ref="E34:E40"/>
    <mergeCell ref="F34:F40"/>
    <mergeCell ref="F4:F10"/>
    <mergeCell ref="A4:A10"/>
    <mergeCell ref="B4:B10"/>
    <mergeCell ref="C4:C10"/>
    <mergeCell ref="D4:D10"/>
    <mergeCell ref="E4:E10"/>
  </mergeCells>
  <pageMargins left="0.70866141732283472" right="0.70866141732283472" top="0.74803149606299213" bottom="0.74803149606299213" header="0.51181102362204722" footer="0.51181102362204722"/>
  <pageSetup paperSize="9" scale="89" firstPageNumber="0" orientation="portrait" verticalDpi="300" r:id="rId1"/>
  <headerFooter alignWithMargins="0"/>
  <rowBreaks count="1" manualBreakCount="1">
    <brk id="3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48"/>
  <sheetViews>
    <sheetView view="pageBreakPreview" topLeftCell="A2" zoomScale="106" zoomScaleSheetLayoutView="106" workbookViewId="0">
      <selection activeCell="L15" sqref="L15"/>
    </sheetView>
  </sheetViews>
  <sheetFormatPr baseColWidth="10" defaultColWidth="8.83203125" defaultRowHeight="15" x14ac:dyDescent="0.2"/>
  <cols>
    <col min="2" max="2" width="24.5" customWidth="1"/>
    <col min="3" max="3" width="16.6640625" customWidth="1"/>
    <col min="4" max="4" width="7" customWidth="1"/>
    <col min="5" max="6" width="7.33203125" customWidth="1"/>
    <col min="9" max="9" width="0" hidden="1" customWidth="1"/>
  </cols>
  <sheetData>
    <row r="1" spans="1:12" ht="16" x14ac:dyDescent="0.2">
      <c r="A1" s="190" t="str">
        <f>'D Kopā'!A29</f>
        <v>Rīgas atklātās sacensības sporta tūrisma un alpīnisma tehnikā  2018.gada 15. aprīlī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ht="18" customHeight="1" x14ac:dyDescent="0.25">
      <c r="A2" s="359" t="s">
        <v>5</v>
      </c>
      <c r="B2" s="359"/>
      <c r="C2" s="359"/>
      <c r="D2" s="359"/>
      <c r="E2" s="359"/>
      <c r="F2" s="359"/>
      <c r="H2" s="6"/>
      <c r="I2" s="6"/>
      <c r="J2" s="7"/>
      <c r="K2" s="7"/>
    </row>
    <row r="3" spans="1:12" ht="15.75" customHeight="1" thickBot="1" x14ac:dyDescent="0.3">
      <c r="A3" s="3"/>
      <c r="B3" s="3" t="s">
        <v>44</v>
      </c>
      <c r="C3" s="3"/>
      <c r="H3" s="6"/>
      <c r="I3" s="6"/>
      <c r="J3" s="7"/>
      <c r="K3" s="7"/>
      <c r="L3" s="181">
        <v>3.4722222222222224E-4</v>
      </c>
    </row>
    <row r="4" spans="1:12" ht="15.75" customHeight="1" thickBot="1" x14ac:dyDescent="0.25">
      <c r="A4" s="356"/>
      <c r="B4" s="357" t="s">
        <v>25</v>
      </c>
      <c r="C4" s="357" t="s">
        <v>0</v>
      </c>
      <c r="D4" s="355" t="s">
        <v>41</v>
      </c>
      <c r="E4" s="355" t="s">
        <v>19</v>
      </c>
      <c r="F4" s="355" t="s">
        <v>20</v>
      </c>
      <c r="G4" s="356" t="s">
        <v>16</v>
      </c>
      <c r="H4" s="377" t="s">
        <v>17</v>
      </c>
      <c r="I4" s="377" t="s">
        <v>49</v>
      </c>
      <c r="J4" s="376" t="s">
        <v>52</v>
      </c>
      <c r="K4" s="376" t="s">
        <v>1</v>
      </c>
    </row>
    <row r="5" spans="1:12" ht="15" customHeight="1" thickBot="1" x14ac:dyDescent="0.25">
      <c r="A5" s="356"/>
      <c r="B5" s="357"/>
      <c r="C5" s="357"/>
      <c r="D5" s="355"/>
      <c r="E5" s="355"/>
      <c r="F5" s="355"/>
      <c r="G5" s="356"/>
      <c r="H5" s="377"/>
      <c r="I5" s="377"/>
      <c r="J5" s="376"/>
      <c r="K5" s="376"/>
    </row>
    <row r="6" spans="1:12" ht="15" customHeight="1" thickBot="1" x14ac:dyDescent="0.25">
      <c r="A6" s="356"/>
      <c r="B6" s="357"/>
      <c r="C6" s="357"/>
      <c r="D6" s="355"/>
      <c r="E6" s="355"/>
      <c r="F6" s="355"/>
      <c r="G6" s="356"/>
      <c r="H6" s="377"/>
      <c r="I6" s="377"/>
      <c r="J6" s="376"/>
      <c r="K6" s="376"/>
    </row>
    <row r="7" spans="1:12" ht="15" customHeight="1" thickBot="1" x14ac:dyDescent="0.25">
      <c r="A7" s="356"/>
      <c r="B7" s="357"/>
      <c r="C7" s="357"/>
      <c r="D7" s="355"/>
      <c r="E7" s="355"/>
      <c r="F7" s="355"/>
      <c r="G7" s="356"/>
      <c r="H7" s="377"/>
      <c r="I7" s="377"/>
      <c r="J7" s="376"/>
      <c r="K7" s="376"/>
    </row>
    <row r="8" spans="1:12" ht="15" customHeight="1" thickBot="1" x14ac:dyDescent="0.25">
      <c r="A8" s="356"/>
      <c r="B8" s="357"/>
      <c r="C8" s="357"/>
      <c r="D8" s="355"/>
      <c r="E8" s="355"/>
      <c r="F8" s="355"/>
      <c r="G8" s="356"/>
      <c r="H8" s="377"/>
      <c r="I8" s="377"/>
      <c r="J8" s="376"/>
      <c r="K8" s="376"/>
    </row>
    <row r="9" spans="1:12" ht="15" customHeight="1" thickBot="1" x14ac:dyDescent="0.25">
      <c r="A9" s="356"/>
      <c r="B9" s="357"/>
      <c r="C9" s="357"/>
      <c r="D9" s="355"/>
      <c r="E9" s="355"/>
      <c r="F9" s="355"/>
      <c r="G9" s="356"/>
      <c r="H9" s="377"/>
      <c r="I9" s="377"/>
      <c r="J9" s="376"/>
      <c r="K9" s="376"/>
    </row>
    <row r="10" spans="1:12" ht="15" customHeight="1" thickBot="1" x14ac:dyDescent="0.25">
      <c r="A10" s="356"/>
      <c r="B10" s="357"/>
      <c r="C10" s="357"/>
      <c r="D10" s="355"/>
      <c r="E10" s="355"/>
      <c r="F10" s="355"/>
      <c r="G10" s="356"/>
      <c r="H10" s="377"/>
      <c r="I10" s="377"/>
      <c r="J10" s="376"/>
      <c r="K10" s="376"/>
    </row>
    <row r="11" spans="1:12" ht="15.75" customHeight="1" thickBot="1" x14ac:dyDescent="0.25">
      <c r="A11" s="356"/>
      <c r="B11" s="357"/>
      <c r="C11" s="357"/>
      <c r="D11" s="355"/>
      <c r="E11" s="355"/>
      <c r="F11" s="355"/>
      <c r="G11" s="356"/>
      <c r="H11" s="377"/>
      <c r="I11" s="377"/>
      <c r="J11" s="376"/>
      <c r="K11" s="376"/>
    </row>
    <row r="12" spans="1:12" ht="32.25" customHeight="1" thickBot="1" x14ac:dyDescent="0.25">
      <c r="A12" s="5"/>
      <c r="B12" s="5"/>
      <c r="C12" s="5"/>
      <c r="D12" s="68">
        <v>4</v>
      </c>
      <c r="E12" s="68">
        <v>3</v>
      </c>
      <c r="F12" s="68">
        <v>1</v>
      </c>
      <c r="G12" s="8" t="s">
        <v>74</v>
      </c>
      <c r="H12" s="9"/>
      <c r="I12" s="128"/>
      <c r="J12" s="10"/>
      <c r="K12" s="10"/>
    </row>
    <row r="13" spans="1:12" ht="16" x14ac:dyDescent="0.2">
      <c r="A13" s="17">
        <f>'B kopā'!A12</f>
        <v>1</v>
      </c>
      <c r="B13" s="77" t="str">
        <f>'B kopā'!B12</f>
        <v>Elza Leitāne</v>
      </c>
      <c r="C13" s="77" t="str">
        <f>'B kopā'!D12</f>
        <v>BJC Daugmale</v>
      </c>
      <c r="D13" s="18"/>
      <c r="E13" s="18"/>
      <c r="F13" s="18"/>
      <c r="G13" s="2"/>
      <c r="H13" s="219">
        <v>1.1689814814814816E-3</v>
      </c>
      <c r="I13" s="219"/>
      <c r="J13" s="219">
        <v>1.1689814814814816E-3</v>
      </c>
      <c r="K13" s="19">
        <v>3</v>
      </c>
    </row>
    <row r="14" spans="1:12" ht="16" x14ac:dyDescent="0.2">
      <c r="A14" s="17">
        <v>2</v>
      </c>
      <c r="B14" s="77" t="str">
        <f>'B kopā'!B13</f>
        <v>Kristīne Rjabova</v>
      </c>
      <c r="C14" s="77" t="str">
        <f>'B kopā'!D13</f>
        <v>BJC Daugmale</v>
      </c>
      <c r="D14" s="18"/>
      <c r="E14" s="18"/>
      <c r="F14" s="18"/>
      <c r="G14" s="2"/>
      <c r="H14" s="219" t="s">
        <v>202</v>
      </c>
      <c r="I14" s="219"/>
      <c r="J14" s="219" t="s">
        <v>48</v>
      </c>
      <c r="K14" s="19" t="s">
        <v>48</v>
      </c>
    </row>
    <row r="15" spans="1:12" ht="15.75" customHeight="1" x14ac:dyDescent="0.2">
      <c r="A15" s="72">
        <v>3</v>
      </c>
      <c r="B15" s="77" t="str">
        <f>'B kopā'!B14</f>
        <v>Irīna Kostigova</v>
      </c>
      <c r="C15" s="77" t="str">
        <f>'B kopā'!D14</f>
        <v>BJC Daugmale</v>
      </c>
      <c r="D15" s="29"/>
      <c r="E15" s="18"/>
      <c r="F15" s="29"/>
      <c r="G15" s="2"/>
      <c r="H15" s="219">
        <v>1.0532407407407407E-3</v>
      </c>
      <c r="I15" s="219"/>
      <c r="J15" s="219">
        <f t="shared" ref="J15:J18" si="0">H15+G15*$L$3</f>
        <v>1.0532407407407407E-3</v>
      </c>
      <c r="K15" s="19">
        <v>2</v>
      </c>
    </row>
    <row r="16" spans="1:12" ht="16" x14ac:dyDescent="0.2">
      <c r="A16" s="72">
        <v>4</v>
      </c>
      <c r="B16" s="77" t="str">
        <f>'B kopā'!B15</f>
        <v>Klāra Upeniece</v>
      </c>
      <c r="C16" s="77" t="str">
        <f>'B kopā'!D15</f>
        <v>RSP</v>
      </c>
      <c r="D16" s="75"/>
      <c r="E16" s="18"/>
      <c r="F16" s="75"/>
      <c r="G16" s="2"/>
      <c r="H16" s="219">
        <v>4.7453703703703704E-4</v>
      </c>
      <c r="I16" s="219"/>
      <c r="J16" s="219">
        <f t="shared" si="0"/>
        <v>4.7453703703703704E-4</v>
      </c>
      <c r="K16" s="19">
        <v>1</v>
      </c>
    </row>
    <row r="17" spans="1:11" ht="16" x14ac:dyDescent="0.2">
      <c r="A17" s="72">
        <v>5</v>
      </c>
      <c r="B17" s="77">
        <f>'B kopā'!B16</f>
        <v>0</v>
      </c>
      <c r="C17" s="77">
        <f>'B kopā'!D16</f>
        <v>0</v>
      </c>
      <c r="D17" s="75"/>
      <c r="E17" s="75"/>
      <c r="F17" s="75"/>
      <c r="G17" s="2"/>
      <c r="H17" s="219"/>
      <c r="I17" s="219"/>
      <c r="J17" s="219">
        <f t="shared" si="0"/>
        <v>0</v>
      </c>
      <c r="K17" s="19"/>
    </row>
    <row r="18" spans="1:11" ht="16.5" customHeight="1" x14ac:dyDescent="0.2">
      <c r="A18" s="72">
        <v>6</v>
      </c>
      <c r="B18" s="77">
        <f>'B kopā'!B17</f>
        <v>0</v>
      </c>
      <c r="C18" s="77">
        <f>'B kopā'!D17</f>
        <v>0</v>
      </c>
      <c r="D18" s="29"/>
      <c r="E18" s="29"/>
      <c r="F18" s="29"/>
      <c r="G18" s="2"/>
      <c r="H18" s="219"/>
      <c r="I18" s="219"/>
      <c r="J18" s="219">
        <f t="shared" si="0"/>
        <v>0</v>
      </c>
      <c r="K18" s="19"/>
    </row>
    <row r="19" spans="1:11" ht="16.5" hidden="1" customHeight="1" x14ac:dyDescent="0.2">
      <c r="A19" s="72">
        <v>7</v>
      </c>
      <c r="B19" s="77">
        <f>'B kopā'!B18</f>
        <v>0</v>
      </c>
      <c r="C19" s="77">
        <f>'B kopā'!D18</f>
        <v>0</v>
      </c>
      <c r="D19" s="29"/>
      <c r="E19" s="29"/>
      <c r="F19" s="29"/>
      <c r="G19" s="2"/>
      <c r="H19" s="11"/>
      <c r="I19" s="11"/>
      <c r="J19" s="11"/>
      <c r="K19" s="22"/>
    </row>
    <row r="20" spans="1:11" ht="16.5" hidden="1" customHeight="1" x14ac:dyDescent="0.2">
      <c r="A20" s="72">
        <v>8</v>
      </c>
      <c r="B20" s="77">
        <f>'B kopā'!B19</f>
        <v>0</v>
      </c>
      <c r="C20" s="77">
        <f>'B kopā'!D19</f>
        <v>0</v>
      </c>
      <c r="D20" s="29"/>
      <c r="E20" s="29"/>
      <c r="F20" s="29"/>
      <c r="G20" s="2"/>
      <c r="H20" s="11"/>
      <c r="I20" s="11"/>
      <c r="J20" s="11"/>
      <c r="K20" s="19"/>
    </row>
    <row r="21" spans="1:11" ht="16.5" hidden="1" customHeight="1" x14ac:dyDescent="0.2">
      <c r="A21" s="72">
        <v>9</v>
      </c>
      <c r="B21" s="77">
        <f>'B kopā'!B20</f>
        <v>0</v>
      </c>
      <c r="C21" s="77">
        <f>'B kopā'!D20</f>
        <v>0</v>
      </c>
      <c r="D21" s="29"/>
      <c r="E21" s="29"/>
      <c r="F21" s="29"/>
      <c r="G21" s="2"/>
      <c r="H21" s="11"/>
      <c r="I21" s="11"/>
      <c r="J21" s="11"/>
      <c r="K21" s="19"/>
    </row>
    <row r="22" spans="1:11" ht="16.5" hidden="1" customHeight="1" x14ac:dyDescent="0.2">
      <c r="A22" s="72">
        <v>10</v>
      </c>
      <c r="B22" s="77">
        <f>'B kopā'!B21</f>
        <v>0</v>
      </c>
      <c r="C22" s="77">
        <f>'B kopā'!D21</f>
        <v>0</v>
      </c>
      <c r="D22" s="29"/>
      <c r="E22" s="29"/>
      <c r="F22" s="29"/>
      <c r="G22" s="2"/>
      <c r="H22" s="11"/>
      <c r="I22" s="11"/>
      <c r="J22" s="11"/>
      <c r="K22" s="19"/>
    </row>
    <row r="23" spans="1:11" ht="16.5" hidden="1" customHeight="1" x14ac:dyDescent="0.2">
      <c r="A23" s="17"/>
      <c r="B23" s="1"/>
      <c r="C23" s="1"/>
      <c r="D23" s="29"/>
      <c r="E23" s="29"/>
      <c r="F23" s="29"/>
      <c r="G23" s="2"/>
      <c r="H23" s="11"/>
      <c r="I23" s="11"/>
      <c r="J23" s="11"/>
      <c r="K23" s="22"/>
    </row>
    <row r="24" spans="1:11" ht="16.5" hidden="1" customHeight="1" x14ac:dyDescent="0.2">
      <c r="A24" s="17"/>
      <c r="B24" s="1"/>
      <c r="C24" s="1"/>
      <c r="D24" s="29"/>
      <c r="E24" s="29"/>
      <c r="F24" s="29"/>
      <c r="G24" s="2"/>
      <c r="H24" s="11"/>
      <c r="I24" s="11"/>
      <c r="J24" s="11"/>
      <c r="K24" s="22"/>
    </row>
    <row r="25" spans="1:11" ht="16" hidden="1" x14ac:dyDescent="0.2">
      <c r="A25" s="17"/>
      <c r="B25" s="1"/>
      <c r="C25" s="1"/>
      <c r="D25" s="34"/>
      <c r="E25" s="35"/>
      <c r="F25" s="36"/>
      <c r="G25" s="2"/>
      <c r="H25" s="11"/>
      <c r="I25" s="11"/>
      <c r="J25" s="11"/>
      <c r="K25" s="19"/>
    </row>
    <row r="26" spans="1:1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6" x14ac:dyDescent="0.2">
      <c r="A27" s="190" t="str">
        <f>'D Kopā'!A29</f>
        <v>Rīgas atklātās sacensības sporta tūrisma un alpīnisma tehnikā  2018.gada 15. aprīlī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</row>
    <row r="28" spans="1:11" ht="19" x14ac:dyDescent="0.25">
      <c r="A28" s="3"/>
      <c r="B28" s="359" t="s">
        <v>5</v>
      </c>
      <c r="C28" s="359"/>
      <c r="D28" s="359"/>
      <c r="E28" s="359"/>
      <c r="F28" s="359"/>
      <c r="H28" s="6"/>
      <c r="I28" s="6"/>
      <c r="J28" s="7"/>
      <c r="K28" s="7"/>
    </row>
    <row r="29" spans="1:11" ht="20" thickBot="1" x14ac:dyDescent="0.3">
      <c r="A29" s="3"/>
      <c r="B29" s="3" t="s">
        <v>201</v>
      </c>
      <c r="C29" s="3"/>
      <c r="H29" s="6"/>
      <c r="I29" s="6"/>
      <c r="J29" s="7"/>
      <c r="K29" s="7"/>
    </row>
    <row r="30" spans="1:11" ht="15" customHeight="1" thickBot="1" x14ac:dyDescent="0.25">
      <c r="A30" s="356"/>
      <c r="B30" s="357" t="s">
        <v>25</v>
      </c>
      <c r="C30" s="357" t="s">
        <v>0</v>
      </c>
      <c r="D30" s="355" t="s">
        <v>41</v>
      </c>
      <c r="E30" s="355" t="s">
        <v>19</v>
      </c>
      <c r="F30" s="355" t="s">
        <v>20</v>
      </c>
      <c r="G30" s="356" t="s">
        <v>16</v>
      </c>
      <c r="H30" s="377" t="s">
        <v>17</v>
      </c>
      <c r="I30" s="377" t="s">
        <v>49</v>
      </c>
      <c r="J30" s="376" t="s">
        <v>52</v>
      </c>
      <c r="K30" s="376" t="s">
        <v>1</v>
      </c>
    </row>
    <row r="31" spans="1:11" ht="15" customHeight="1" thickBot="1" x14ac:dyDescent="0.25">
      <c r="A31" s="356"/>
      <c r="B31" s="357"/>
      <c r="C31" s="357"/>
      <c r="D31" s="355"/>
      <c r="E31" s="355"/>
      <c r="F31" s="355"/>
      <c r="G31" s="356"/>
      <c r="H31" s="377"/>
      <c r="I31" s="377"/>
      <c r="J31" s="376"/>
      <c r="K31" s="376"/>
    </row>
    <row r="32" spans="1:11" ht="15" customHeight="1" thickBot="1" x14ac:dyDescent="0.25">
      <c r="A32" s="356"/>
      <c r="B32" s="357"/>
      <c r="C32" s="357"/>
      <c r="D32" s="355"/>
      <c r="E32" s="355"/>
      <c r="F32" s="355"/>
      <c r="G32" s="356"/>
      <c r="H32" s="377"/>
      <c r="I32" s="377"/>
      <c r="J32" s="376"/>
      <c r="K32" s="376"/>
    </row>
    <row r="33" spans="1:11" ht="15" customHeight="1" thickBot="1" x14ac:dyDescent="0.25">
      <c r="A33" s="356"/>
      <c r="B33" s="357"/>
      <c r="C33" s="357"/>
      <c r="D33" s="355"/>
      <c r="E33" s="355"/>
      <c r="F33" s="355"/>
      <c r="G33" s="356"/>
      <c r="H33" s="377"/>
      <c r="I33" s="377"/>
      <c r="J33" s="376"/>
      <c r="K33" s="376"/>
    </row>
    <row r="34" spans="1:11" ht="15" customHeight="1" thickBot="1" x14ac:dyDescent="0.25">
      <c r="A34" s="356"/>
      <c r="B34" s="357"/>
      <c r="C34" s="357"/>
      <c r="D34" s="355"/>
      <c r="E34" s="355"/>
      <c r="F34" s="355"/>
      <c r="G34" s="356"/>
      <c r="H34" s="377"/>
      <c r="I34" s="377"/>
      <c r="J34" s="376"/>
      <c r="K34" s="376"/>
    </row>
    <row r="35" spans="1:11" ht="15" customHeight="1" thickBot="1" x14ac:dyDescent="0.25">
      <c r="A35" s="356"/>
      <c r="B35" s="357"/>
      <c r="C35" s="357"/>
      <c r="D35" s="355"/>
      <c r="E35" s="355"/>
      <c r="F35" s="355"/>
      <c r="G35" s="356"/>
      <c r="H35" s="377"/>
      <c r="I35" s="377"/>
      <c r="J35" s="376"/>
      <c r="K35" s="376"/>
    </row>
    <row r="36" spans="1:11" ht="15" customHeight="1" thickBot="1" x14ac:dyDescent="0.25">
      <c r="A36" s="356"/>
      <c r="B36" s="357"/>
      <c r="C36" s="357"/>
      <c r="D36" s="355"/>
      <c r="E36" s="355"/>
      <c r="F36" s="355"/>
      <c r="G36" s="356"/>
      <c r="H36" s="377"/>
      <c r="I36" s="377"/>
      <c r="J36" s="376"/>
      <c r="K36" s="376"/>
    </row>
    <row r="37" spans="1:11" ht="15.75" customHeight="1" thickBot="1" x14ac:dyDescent="0.25">
      <c r="A37" s="356"/>
      <c r="B37" s="357"/>
      <c r="C37" s="357"/>
      <c r="D37" s="355"/>
      <c r="E37" s="355"/>
      <c r="F37" s="355"/>
      <c r="G37" s="356"/>
      <c r="H37" s="377"/>
      <c r="I37" s="377"/>
      <c r="J37" s="376"/>
      <c r="K37" s="376"/>
    </row>
    <row r="38" spans="1:11" ht="49" thickBot="1" x14ac:dyDescent="0.25">
      <c r="A38" s="4"/>
      <c r="B38" s="4"/>
      <c r="C38" s="4"/>
      <c r="D38" s="68">
        <v>4</v>
      </c>
      <c r="E38" s="68">
        <v>2</v>
      </c>
      <c r="F38" s="68">
        <v>1</v>
      </c>
      <c r="G38" s="8" t="s">
        <v>73</v>
      </c>
      <c r="H38" s="9"/>
      <c r="I38" s="128"/>
      <c r="J38" s="10"/>
      <c r="K38" s="10"/>
    </row>
    <row r="39" spans="1:11" ht="12.75" customHeight="1" x14ac:dyDescent="0.2">
      <c r="A39" s="17">
        <v>1</v>
      </c>
      <c r="B39" s="77" t="str">
        <f>'B kopā'!B37</f>
        <v>Kārlis Fricis Mikulāns</v>
      </c>
      <c r="C39" s="77" t="str">
        <f>'B kopā'!D37</f>
        <v>BJC Daugmale</v>
      </c>
      <c r="D39" s="110"/>
      <c r="E39" s="110"/>
      <c r="F39" s="110"/>
      <c r="G39" s="2">
        <f t="shared" ref="G39:G44" si="1">E39*$E$38+F39*$F$38+D39*$D$38</f>
        <v>0</v>
      </c>
      <c r="H39" s="219" t="s">
        <v>185</v>
      </c>
      <c r="I39" s="219"/>
      <c r="J39" s="219" t="s">
        <v>48</v>
      </c>
      <c r="K39" s="19" t="s">
        <v>48</v>
      </c>
    </row>
    <row r="40" spans="1:11" ht="16" x14ac:dyDescent="0.2">
      <c r="A40" s="17">
        <v>2</v>
      </c>
      <c r="B40" s="77" t="str">
        <f>'B kopā'!B38</f>
        <v>Reinis Kobitjevs</v>
      </c>
      <c r="C40" s="77" t="str">
        <f>'B kopā'!D38</f>
        <v>BJC Daugmale</v>
      </c>
      <c r="D40" s="75"/>
      <c r="E40" s="75"/>
      <c r="F40" s="75"/>
      <c r="G40" s="2">
        <f t="shared" si="1"/>
        <v>0</v>
      </c>
      <c r="H40" s="219">
        <v>1.0416666666666667E-3</v>
      </c>
      <c r="I40" s="219"/>
      <c r="J40" s="219">
        <f t="shared" ref="J40:J47" si="2">H40+G40*$L$3</f>
        <v>1.0416666666666667E-3</v>
      </c>
      <c r="K40" s="19">
        <v>4</v>
      </c>
    </row>
    <row r="41" spans="1:11" ht="16" x14ac:dyDescent="0.2">
      <c r="A41" s="17">
        <v>3</v>
      </c>
      <c r="B41" s="77" t="str">
        <f>'B kopā'!B39</f>
        <v>Mārtiņš Aržanovskis</v>
      </c>
      <c r="C41" s="77" t="str">
        <f>'B kopā'!D39</f>
        <v>BJC Daugmale</v>
      </c>
      <c r="D41" s="75"/>
      <c r="E41" s="75"/>
      <c r="F41" s="75"/>
      <c r="G41" s="2">
        <f t="shared" si="1"/>
        <v>0</v>
      </c>
      <c r="H41" s="219">
        <v>4.5138888888888892E-4</v>
      </c>
      <c r="I41" s="219"/>
      <c r="J41" s="219">
        <f t="shared" si="2"/>
        <v>4.5138888888888892E-4</v>
      </c>
      <c r="K41" s="19">
        <v>1</v>
      </c>
    </row>
    <row r="42" spans="1:11" ht="15.75" customHeight="1" x14ac:dyDescent="0.2">
      <c r="A42" s="17">
        <v>4</v>
      </c>
      <c r="B42" s="77" t="str">
        <f>'B kopā'!B40</f>
        <v>Dmitrijs Sevankajevs</v>
      </c>
      <c r="C42" s="77" t="str">
        <f>'B kopā'!D40</f>
        <v>BJC Daugmale</v>
      </c>
      <c r="D42" s="75"/>
      <c r="E42" s="75"/>
      <c r="F42" s="75"/>
      <c r="G42" s="2">
        <f t="shared" si="1"/>
        <v>0</v>
      </c>
      <c r="H42" s="219">
        <v>5.2083333333333333E-4</v>
      </c>
      <c r="I42" s="219"/>
      <c r="J42" s="219">
        <f t="shared" si="2"/>
        <v>5.2083333333333333E-4</v>
      </c>
      <c r="K42" s="19">
        <v>2</v>
      </c>
    </row>
    <row r="43" spans="1:11" ht="12.75" customHeight="1" x14ac:dyDescent="0.2">
      <c r="A43" s="17">
        <v>5</v>
      </c>
      <c r="B43" s="77" t="str">
        <f>'B kopā'!B41</f>
        <v>Aleksandrs Balkovs</v>
      </c>
      <c r="C43" s="77" t="str">
        <f>'B kopā'!D41</f>
        <v>RSP</v>
      </c>
      <c r="D43" s="75"/>
      <c r="E43" s="75">
        <v>1</v>
      </c>
      <c r="F43" s="75"/>
      <c r="G43" s="2">
        <f t="shared" si="1"/>
        <v>2</v>
      </c>
      <c r="H43" s="219">
        <v>1.6319444444444445E-3</v>
      </c>
      <c r="I43" s="219"/>
      <c r="J43" s="219">
        <f t="shared" si="2"/>
        <v>2.3263888888888891E-3</v>
      </c>
      <c r="K43" s="19">
        <v>5</v>
      </c>
    </row>
    <row r="44" spans="1:11" ht="15.75" customHeight="1" x14ac:dyDescent="0.2">
      <c r="A44" s="17">
        <v>6</v>
      </c>
      <c r="B44" s="77" t="str">
        <f>'B kopā'!B42</f>
        <v>Artūrs Dedumietis</v>
      </c>
      <c r="C44" s="77" t="str">
        <f>'B kopā'!D42</f>
        <v>RSP</v>
      </c>
      <c r="D44" s="75"/>
      <c r="E44" s="75"/>
      <c r="F44" s="75"/>
      <c r="G44" s="2">
        <f t="shared" si="1"/>
        <v>0</v>
      </c>
      <c r="H44" s="219">
        <v>6.134259259259259E-4</v>
      </c>
      <c r="I44" s="219"/>
      <c r="J44" s="219">
        <f t="shared" si="2"/>
        <v>6.134259259259259E-4</v>
      </c>
      <c r="K44" s="19">
        <v>3</v>
      </c>
    </row>
    <row r="45" spans="1:11" ht="12.75" hidden="1" customHeight="1" x14ac:dyDescent="0.2">
      <c r="A45" s="17">
        <v>7</v>
      </c>
      <c r="B45" s="77">
        <f>'B kopā'!B43</f>
        <v>0</v>
      </c>
      <c r="C45" s="77">
        <f>'B kopā'!D43</f>
        <v>0</v>
      </c>
      <c r="D45" s="75"/>
      <c r="E45" s="75"/>
      <c r="F45" s="75"/>
      <c r="G45" s="2"/>
      <c r="H45" s="219"/>
      <c r="I45" s="219"/>
      <c r="J45" s="219">
        <f t="shared" si="2"/>
        <v>0</v>
      </c>
      <c r="K45" s="19"/>
    </row>
    <row r="46" spans="1:11" ht="16" hidden="1" x14ac:dyDescent="0.2">
      <c r="A46" s="17">
        <v>8</v>
      </c>
      <c r="B46" s="77">
        <f>'B kopā'!B44</f>
        <v>0</v>
      </c>
      <c r="C46" s="77">
        <f>'B kopā'!D44</f>
        <v>0</v>
      </c>
      <c r="D46" s="75"/>
      <c r="E46" s="75"/>
      <c r="F46" s="75"/>
      <c r="G46" s="2"/>
      <c r="H46" s="219"/>
      <c r="I46" s="219"/>
      <c r="J46" s="219">
        <f t="shared" si="2"/>
        <v>0</v>
      </c>
      <c r="K46" s="19"/>
    </row>
    <row r="47" spans="1:11" ht="16" hidden="1" x14ac:dyDescent="0.2">
      <c r="A47" s="97">
        <v>9</v>
      </c>
      <c r="B47" s="77">
        <f>'B kopā'!B45</f>
        <v>0</v>
      </c>
      <c r="C47" s="77">
        <f>'B kopā'!D45</f>
        <v>0</v>
      </c>
      <c r="D47" s="75"/>
      <c r="E47" s="75"/>
      <c r="F47" s="75"/>
      <c r="G47" s="2"/>
      <c r="H47" s="219"/>
      <c r="I47" s="219"/>
      <c r="J47" s="219">
        <f t="shared" si="2"/>
        <v>0</v>
      </c>
      <c r="K47" s="19"/>
    </row>
    <row r="48" spans="1:1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 selectLockedCells="1" selectUnlockedCells="1"/>
  <autoFilter ref="A38:L38">
    <sortState ref="A39:L44">
      <sortCondition ref="A38"/>
    </sortState>
  </autoFilter>
  <mergeCells count="24">
    <mergeCell ref="K4:K11"/>
    <mergeCell ref="G4:G11"/>
    <mergeCell ref="A2:F2"/>
    <mergeCell ref="A4:A11"/>
    <mergeCell ref="B4:B11"/>
    <mergeCell ref="C4:C11"/>
    <mergeCell ref="D4:D11"/>
    <mergeCell ref="E4:E11"/>
    <mergeCell ref="F4:F11"/>
    <mergeCell ref="H4:H11"/>
    <mergeCell ref="J4:J11"/>
    <mergeCell ref="I4:I11"/>
    <mergeCell ref="K30:K37"/>
    <mergeCell ref="G30:G37"/>
    <mergeCell ref="B28:F28"/>
    <mergeCell ref="A30:A37"/>
    <mergeCell ref="B30:B37"/>
    <mergeCell ref="C30:C37"/>
    <mergeCell ref="D30:D37"/>
    <mergeCell ref="E30:E37"/>
    <mergeCell ref="F30:F37"/>
    <mergeCell ref="J30:J37"/>
    <mergeCell ref="H30:H37"/>
    <mergeCell ref="I30:I37"/>
  </mergeCells>
  <phoneticPr fontId="5" type="noConversion"/>
  <pageMargins left="0.49027777777777776" right="0.75" top="0.27986111111111112" bottom="0.49027777777777776" header="0.51180555555555551" footer="0.51180555555555551"/>
  <pageSetup paperSize="9" scale="87" firstPageNumber="0" orientation="landscape" verticalDpi="300" r:id="rId1"/>
  <headerFooter alignWithMargins="0"/>
  <rowBreaks count="1" manualBreakCount="1">
    <brk id="2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R57"/>
  <sheetViews>
    <sheetView view="pageBreakPreview" topLeftCell="A14" zoomScale="109" zoomScaleSheetLayoutView="80" workbookViewId="0">
      <selection activeCell="A15" sqref="A15:J15"/>
    </sheetView>
  </sheetViews>
  <sheetFormatPr baseColWidth="10" defaultColWidth="8.83203125" defaultRowHeight="15" x14ac:dyDescent="0.2"/>
  <cols>
    <col min="1" max="1" width="8.83203125" style="157"/>
    <col min="2" max="2" width="24.33203125" style="157" customWidth="1"/>
    <col min="3" max="3" width="8.83203125" style="157" customWidth="1"/>
    <col min="4" max="4" width="16.5" style="157" customWidth="1"/>
    <col min="5" max="16384" width="8.83203125" style="157"/>
  </cols>
  <sheetData>
    <row r="1" spans="1:16" ht="16" x14ac:dyDescent="0.2">
      <c r="A1" s="369" t="str">
        <f>'D Kopā'!A1:Q1</f>
        <v>Rīgas atklātās sacensības sporta tūrisma un alpīnisma tehnikā  2018.gada 15. aprīlī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20" thickBot="1" x14ac:dyDescent="0.3">
      <c r="A2" s="158"/>
      <c r="B2" s="158" t="s">
        <v>45</v>
      </c>
      <c r="C2" s="158"/>
      <c r="D2" s="158" t="s">
        <v>36</v>
      </c>
    </row>
    <row r="3" spans="1:16" ht="12.75" customHeight="1" thickBot="1" x14ac:dyDescent="0.25">
      <c r="A3" s="370" t="s">
        <v>2</v>
      </c>
      <c r="B3" s="372" t="s">
        <v>3</v>
      </c>
      <c r="C3" s="373" t="s">
        <v>158</v>
      </c>
      <c r="D3" s="372" t="s">
        <v>0</v>
      </c>
      <c r="E3" s="374" t="s">
        <v>200</v>
      </c>
      <c r="F3" s="374" t="s">
        <v>27</v>
      </c>
      <c r="G3" s="374" t="s">
        <v>169</v>
      </c>
      <c r="H3" s="374" t="s">
        <v>5</v>
      </c>
      <c r="I3" s="374" t="s">
        <v>6</v>
      </c>
      <c r="J3" s="374" t="s">
        <v>1</v>
      </c>
      <c r="K3" s="374" t="s">
        <v>81</v>
      </c>
    </row>
    <row r="4" spans="1:16" ht="16" thickBot="1" x14ac:dyDescent="0.25">
      <c r="A4" s="370"/>
      <c r="B4" s="372"/>
      <c r="C4" s="375"/>
      <c r="D4" s="372"/>
      <c r="E4" s="374"/>
      <c r="F4" s="374"/>
      <c r="G4" s="374"/>
      <c r="H4" s="374"/>
      <c r="I4" s="374"/>
      <c r="J4" s="374"/>
      <c r="K4" s="374"/>
    </row>
    <row r="5" spans="1:16" ht="16" thickBot="1" x14ac:dyDescent="0.25">
      <c r="A5" s="370"/>
      <c r="B5" s="372"/>
      <c r="C5" s="375"/>
      <c r="D5" s="372"/>
      <c r="E5" s="374"/>
      <c r="F5" s="374"/>
      <c r="G5" s="374"/>
      <c r="H5" s="374"/>
      <c r="I5" s="374"/>
      <c r="J5" s="374"/>
      <c r="K5" s="374"/>
    </row>
    <row r="6" spans="1:16" ht="16" thickBot="1" x14ac:dyDescent="0.25">
      <c r="A6" s="370"/>
      <c r="B6" s="372"/>
      <c r="C6" s="375"/>
      <c r="D6" s="372"/>
      <c r="E6" s="374"/>
      <c r="F6" s="374"/>
      <c r="G6" s="374"/>
      <c r="H6" s="374"/>
      <c r="I6" s="374"/>
      <c r="J6" s="374"/>
      <c r="K6" s="374"/>
    </row>
    <row r="7" spans="1:16" ht="15.75" customHeight="1" thickBot="1" x14ac:dyDescent="0.25">
      <c r="A7" s="370"/>
      <c r="B7" s="372"/>
      <c r="C7" s="375"/>
      <c r="D7" s="372"/>
      <c r="E7" s="374"/>
      <c r="F7" s="374"/>
      <c r="G7" s="374"/>
      <c r="H7" s="374"/>
      <c r="I7" s="374"/>
      <c r="J7" s="374"/>
      <c r="K7" s="374"/>
    </row>
    <row r="8" spans="1:16" ht="16" thickBot="1" x14ac:dyDescent="0.25">
      <c r="A8" s="370"/>
      <c r="B8" s="372"/>
      <c r="C8" s="375"/>
      <c r="D8" s="372"/>
      <c r="E8" s="374"/>
      <c r="F8" s="374"/>
      <c r="G8" s="374"/>
      <c r="H8" s="374"/>
      <c r="I8" s="374"/>
      <c r="J8" s="374"/>
      <c r="K8" s="374"/>
    </row>
    <row r="9" spans="1:16" ht="16" thickBot="1" x14ac:dyDescent="0.25">
      <c r="A9" s="370"/>
      <c r="B9" s="372"/>
      <c r="C9" s="375"/>
      <c r="D9" s="372"/>
      <c r="E9" s="374"/>
      <c r="F9" s="374"/>
      <c r="G9" s="374"/>
      <c r="H9" s="374"/>
      <c r="I9" s="374"/>
      <c r="J9" s="374"/>
      <c r="K9" s="374"/>
    </row>
    <row r="10" spans="1:16" ht="16" thickBot="1" x14ac:dyDescent="0.25">
      <c r="A10" s="370"/>
      <c r="B10" s="373"/>
      <c r="C10" s="375"/>
      <c r="D10" s="373"/>
      <c r="E10" s="374"/>
      <c r="F10" s="374"/>
      <c r="G10" s="374"/>
      <c r="H10" s="374"/>
      <c r="I10" s="374"/>
      <c r="J10" s="374"/>
      <c r="K10" s="374"/>
    </row>
    <row r="11" spans="1:16" ht="16" x14ac:dyDescent="0.2">
      <c r="A11" s="159"/>
      <c r="B11" s="160"/>
      <c r="C11" s="160"/>
      <c r="D11" s="160"/>
      <c r="E11" s="161"/>
      <c r="F11" s="161"/>
      <c r="G11" s="161"/>
      <c r="H11" s="161"/>
      <c r="I11" s="161"/>
      <c r="J11" s="161"/>
      <c r="K11" s="161"/>
    </row>
    <row r="12" spans="1:16" ht="17" x14ac:dyDescent="0.2">
      <c r="A12" s="393">
        <v>1</v>
      </c>
      <c r="B12" s="321" t="s">
        <v>148</v>
      </c>
      <c r="C12" s="321">
        <v>1996</v>
      </c>
      <c r="D12" s="216" t="s">
        <v>56</v>
      </c>
      <c r="E12" s="340">
        <f>A_speleo!Q13</f>
        <v>2</v>
      </c>
      <c r="F12" s="341">
        <f>'A spriegošana'!Q13</f>
        <v>2</v>
      </c>
      <c r="G12" s="341">
        <f>A_ievain!Q13</f>
        <v>2</v>
      </c>
      <c r="H12" s="341">
        <f>'A mezgli'!K13</f>
        <v>3</v>
      </c>
      <c r="I12" s="341">
        <v>9</v>
      </c>
      <c r="J12" s="393">
        <v>2</v>
      </c>
      <c r="K12" s="177"/>
    </row>
    <row r="13" spans="1:16" ht="17" x14ac:dyDescent="0.2">
      <c r="A13" s="339">
        <v>2</v>
      </c>
      <c r="B13" s="321" t="s">
        <v>155</v>
      </c>
      <c r="C13" s="321">
        <v>2001</v>
      </c>
      <c r="D13" s="216" t="s">
        <v>56</v>
      </c>
      <c r="E13" s="340">
        <f>A_speleo!Q14</f>
        <v>1</v>
      </c>
      <c r="F13" s="341">
        <f>'A spriegošana'!Q14</f>
        <v>1</v>
      </c>
      <c r="G13" s="341">
        <f>A_ievain!Q14</f>
        <v>1</v>
      </c>
      <c r="H13" s="341">
        <f>'A mezgli'!K14</f>
        <v>1</v>
      </c>
      <c r="I13" s="341">
        <f>SUM(E13:H13)</f>
        <v>4</v>
      </c>
      <c r="J13" s="393">
        <v>1</v>
      </c>
      <c r="K13" s="153"/>
    </row>
    <row r="14" spans="1:16" ht="17" x14ac:dyDescent="0.2">
      <c r="A14" s="153">
        <v>3</v>
      </c>
      <c r="B14" s="306" t="s">
        <v>149</v>
      </c>
      <c r="C14" s="306">
        <v>1999</v>
      </c>
      <c r="D14" s="151" t="s">
        <v>56</v>
      </c>
      <c r="E14" s="154" t="str">
        <f>A_speleo!Q15</f>
        <v>x</v>
      </c>
      <c r="F14" s="152" t="str">
        <f>'A spriegošana'!Q15</f>
        <v>x</v>
      </c>
      <c r="G14" s="152" t="str">
        <f>A_ievain!Q15</f>
        <v>x</v>
      </c>
      <c r="H14" s="152" t="str">
        <f>'A mezgli'!K15</f>
        <v>x</v>
      </c>
      <c r="I14" s="152" t="s">
        <v>48</v>
      </c>
      <c r="J14" s="153" t="s">
        <v>48</v>
      </c>
      <c r="K14" s="153"/>
    </row>
    <row r="15" spans="1:16" ht="17" x14ac:dyDescent="0.2">
      <c r="A15" s="339">
        <v>4</v>
      </c>
      <c r="B15" s="321" t="s">
        <v>150</v>
      </c>
      <c r="C15" s="321">
        <v>2001</v>
      </c>
      <c r="D15" s="216" t="s">
        <v>56</v>
      </c>
      <c r="E15" s="340">
        <f>A_speleo!Q16</f>
        <v>3</v>
      </c>
      <c r="F15" s="341">
        <f>'A spriegošana'!Q16</f>
        <v>3</v>
      </c>
      <c r="G15" s="341">
        <f>A_ievain!Q16</f>
        <v>3</v>
      </c>
      <c r="H15" s="341">
        <f>'A mezgli'!K16</f>
        <v>2</v>
      </c>
      <c r="I15" s="341">
        <v>11</v>
      </c>
      <c r="J15" s="393">
        <v>3</v>
      </c>
      <c r="K15" s="177"/>
    </row>
    <row r="16" spans="1:16" ht="17" x14ac:dyDescent="0.2">
      <c r="A16" s="153">
        <v>5</v>
      </c>
      <c r="B16" s="303" t="s">
        <v>151</v>
      </c>
      <c r="C16" s="303">
        <v>2001</v>
      </c>
      <c r="D16" s="151" t="s">
        <v>56</v>
      </c>
      <c r="E16" s="154" t="str">
        <f>A_speleo!Q17</f>
        <v>x</v>
      </c>
      <c r="F16" s="152" t="str">
        <f>'A spriegošana'!Q17</f>
        <v>x</v>
      </c>
      <c r="G16" s="152" t="str">
        <f>A_ievain!Q17</f>
        <v>x</v>
      </c>
      <c r="H16" s="152" t="str">
        <f>'A mezgli'!K17</f>
        <v>x</v>
      </c>
      <c r="I16" s="152" t="s">
        <v>48</v>
      </c>
      <c r="J16" s="153" t="s">
        <v>48</v>
      </c>
      <c r="K16" s="177"/>
    </row>
    <row r="17" spans="1:18" ht="17" x14ac:dyDescent="0.2">
      <c r="A17" s="150">
        <v>6</v>
      </c>
      <c r="B17" s="307" t="s">
        <v>152</v>
      </c>
      <c r="C17" s="307">
        <v>1993</v>
      </c>
      <c r="D17" s="151" t="s">
        <v>56</v>
      </c>
      <c r="E17" s="154" t="str">
        <f>A_speleo!Q18</f>
        <v>x</v>
      </c>
      <c r="F17" s="152" t="str">
        <f>'A spriegošana'!Q18</f>
        <v>x</v>
      </c>
      <c r="G17" s="152" t="str">
        <f>A_ievain!Q18</f>
        <v>x</v>
      </c>
      <c r="H17" s="152" t="str">
        <f>'A mezgli'!K18</f>
        <v>x</v>
      </c>
      <c r="I17" s="152" t="s">
        <v>48</v>
      </c>
      <c r="J17" s="153" t="s">
        <v>48</v>
      </c>
      <c r="K17" s="177"/>
    </row>
    <row r="18" spans="1:18" ht="17" x14ac:dyDescent="0.2">
      <c r="A18" s="153">
        <v>7</v>
      </c>
      <c r="B18" s="303" t="s">
        <v>153</v>
      </c>
      <c r="C18" s="303">
        <v>1998</v>
      </c>
      <c r="D18" s="151" t="s">
        <v>56</v>
      </c>
      <c r="E18" s="154" t="str">
        <f>A_speleo!Q19</f>
        <v>x</v>
      </c>
      <c r="F18" s="152" t="str">
        <f>'A spriegošana'!Q19</f>
        <v>x</v>
      </c>
      <c r="G18" s="152" t="str">
        <f>A_ievain!Q19</f>
        <v>x</v>
      </c>
      <c r="H18" s="152" t="str">
        <f>'A mezgli'!K19</f>
        <v>x</v>
      </c>
      <c r="I18" s="152" t="s">
        <v>48</v>
      </c>
      <c r="J18" s="153" t="s">
        <v>48</v>
      </c>
      <c r="K18" s="177"/>
    </row>
    <row r="19" spans="1:18" ht="17" x14ac:dyDescent="0.2">
      <c r="A19" s="150">
        <v>8</v>
      </c>
      <c r="B19" s="303" t="s">
        <v>157</v>
      </c>
      <c r="C19" s="303">
        <v>1995</v>
      </c>
      <c r="D19" s="151" t="s">
        <v>56</v>
      </c>
      <c r="E19" s="154" t="str">
        <f>A_speleo!Q20</f>
        <v>x</v>
      </c>
      <c r="F19" s="152" t="str">
        <f>'A spriegošana'!Q20</f>
        <v>x</v>
      </c>
      <c r="G19" s="152" t="str">
        <f>A_ievain!Q20</f>
        <v>x</v>
      </c>
      <c r="H19" s="152" t="str">
        <f>'A mezgli'!K20</f>
        <v>x</v>
      </c>
      <c r="I19" s="152" t="s">
        <v>48</v>
      </c>
      <c r="J19" s="153" t="s">
        <v>48</v>
      </c>
      <c r="K19" s="177"/>
    </row>
    <row r="20" spans="1:18" ht="16" x14ac:dyDescent="0.2">
      <c r="A20" s="153">
        <v>9</v>
      </c>
      <c r="B20" s="302"/>
      <c r="C20" s="302"/>
      <c r="D20" s="151"/>
      <c r="E20" s="154"/>
      <c r="F20" s="152"/>
      <c r="G20" s="152"/>
      <c r="H20" s="152"/>
      <c r="I20" s="152"/>
      <c r="J20" s="153"/>
      <c r="K20" s="177"/>
    </row>
    <row r="21" spans="1:18" ht="16" hidden="1" x14ac:dyDescent="0.2">
      <c r="A21" s="150">
        <v>10</v>
      </c>
      <c r="B21" s="151"/>
      <c r="C21" s="151"/>
      <c r="D21" s="151"/>
      <c r="E21" s="154"/>
      <c r="F21" s="152"/>
      <c r="G21" s="152"/>
      <c r="H21" s="152"/>
      <c r="I21" s="152"/>
      <c r="J21" s="150"/>
      <c r="K21" s="177"/>
      <c r="L21" s="159"/>
      <c r="M21" s="159"/>
      <c r="N21" s="178"/>
      <c r="O21" s="199"/>
      <c r="P21" s="199"/>
      <c r="Q21" s="200"/>
      <c r="R21" s="178"/>
    </row>
    <row r="22" spans="1:18" ht="16" hidden="1" x14ac:dyDescent="0.2">
      <c r="A22" s="153">
        <v>11</v>
      </c>
      <c r="B22" s="151"/>
      <c r="C22" s="151"/>
      <c r="D22" s="151"/>
      <c r="E22" s="154"/>
      <c r="F22" s="152"/>
      <c r="G22" s="152"/>
      <c r="H22" s="152"/>
      <c r="I22" s="152"/>
      <c r="J22" s="150"/>
      <c r="K22" s="177"/>
      <c r="L22" s="159"/>
      <c r="M22" s="159"/>
      <c r="N22" s="178"/>
      <c r="O22" s="199"/>
      <c r="P22" s="199"/>
      <c r="Q22" s="200"/>
      <c r="R22" s="178"/>
    </row>
    <row r="23" spans="1:18" ht="16" hidden="1" x14ac:dyDescent="0.2">
      <c r="A23" s="150">
        <v>12</v>
      </c>
      <c r="B23" s="151"/>
      <c r="C23" s="151"/>
      <c r="D23" s="151"/>
      <c r="E23" s="154"/>
      <c r="F23" s="152"/>
      <c r="G23" s="152"/>
      <c r="H23" s="152"/>
      <c r="I23" s="152"/>
      <c r="J23" s="150"/>
      <c r="K23" s="177"/>
      <c r="L23" s="159"/>
      <c r="M23" s="159"/>
      <c r="N23" s="178"/>
      <c r="O23" s="199"/>
      <c r="P23" s="199"/>
      <c r="Q23" s="200"/>
      <c r="R23" s="178"/>
    </row>
    <row r="24" spans="1:18" ht="16" hidden="1" x14ac:dyDescent="0.2">
      <c r="A24" s="153">
        <v>13</v>
      </c>
      <c r="B24" s="151"/>
      <c r="C24" s="151"/>
      <c r="D24" s="151"/>
      <c r="E24" s="154"/>
      <c r="F24" s="152"/>
      <c r="G24" s="152"/>
      <c r="H24" s="152"/>
      <c r="I24" s="152"/>
      <c r="J24" s="150"/>
      <c r="K24" s="177"/>
      <c r="L24" s="159"/>
      <c r="M24" s="159"/>
      <c r="N24" s="178"/>
      <c r="O24" s="199"/>
      <c r="P24" s="199"/>
      <c r="Q24" s="200"/>
      <c r="R24" s="178"/>
    </row>
    <row r="25" spans="1:18" ht="16" hidden="1" x14ac:dyDescent="0.2">
      <c r="A25" s="201">
        <v>14</v>
      </c>
      <c r="B25" s="202"/>
      <c r="C25" s="202"/>
      <c r="D25" s="203"/>
      <c r="E25" s="204"/>
      <c r="F25" s="205"/>
      <c r="G25" s="205"/>
      <c r="H25" s="205"/>
      <c r="I25" s="205"/>
      <c r="J25" s="201"/>
      <c r="K25" s="177"/>
      <c r="L25" s="159"/>
      <c r="M25" s="159"/>
      <c r="N25" s="178"/>
      <c r="O25" s="199"/>
      <c r="P25" s="199"/>
      <c r="Q25" s="200"/>
      <c r="R25" s="178"/>
    </row>
    <row r="26" spans="1:18" ht="16" hidden="1" x14ac:dyDescent="0.2">
      <c r="A26" s="206"/>
      <c r="B26" s="207"/>
      <c r="C26" s="207"/>
      <c r="D26" s="207"/>
      <c r="E26" s="176"/>
      <c r="F26" s="176"/>
      <c r="G26" s="176"/>
      <c r="H26" s="176"/>
      <c r="I26" s="176"/>
      <c r="J26" s="172"/>
      <c r="K26" s="159"/>
      <c r="L26" s="159"/>
      <c r="M26" s="159"/>
      <c r="N26" s="178"/>
      <c r="O26" s="199"/>
      <c r="P26" s="199"/>
      <c r="Q26" s="200"/>
      <c r="R26" s="178"/>
    </row>
    <row r="27" spans="1:18" ht="16" hidden="1" x14ac:dyDescent="0.2">
      <c r="A27" s="172"/>
      <c r="B27" s="207"/>
      <c r="C27" s="207"/>
      <c r="D27" s="207"/>
      <c r="E27" s="175"/>
      <c r="F27" s="175"/>
      <c r="G27" s="175"/>
      <c r="H27" s="175"/>
      <c r="I27" s="175"/>
      <c r="J27" s="175"/>
    </row>
    <row r="28" spans="1:18" ht="16" hidden="1" x14ac:dyDescent="0.2">
      <c r="A28" s="172"/>
      <c r="B28" s="207"/>
      <c r="C28" s="207"/>
      <c r="D28" s="207"/>
      <c r="E28" s="175"/>
      <c r="F28" s="175"/>
      <c r="G28" s="175"/>
      <c r="H28" s="175"/>
      <c r="I28" s="175"/>
      <c r="J28" s="175"/>
    </row>
    <row r="29" spans="1:18" ht="16" x14ac:dyDescent="0.2">
      <c r="A29" s="387" t="str">
        <f>'D Kopā'!A1:Q1</f>
        <v>Rīgas atklātās sacensības sporta tūrisma un alpīnisma tehnikā  2018.gada 15. aprīlī</v>
      </c>
      <c r="B29" s="387"/>
      <c r="C29" s="387"/>
      <c r="D29" s="387"/>
      <c r="E29" s="387"/>
      <c r="F29" s="387"/>
      <c r="G29" s="387"/>
      <c r="H29" s="387"/>
      <c r="I29" s="387"/>
      <c r="J29" s="387"/>
      <c r="K29" s="208"/>
      <c r="L29" s="208"/>
      <c r="M29" s="208"/>
      <c r="N29" s="208"/>
      <c r="O29" s="208"/>
      <c r="P29" s="208"/>
    </row>
    <row r="30" spans="1:18" ht="20" thickBot="1" x14ac:dyDescent="0.3">
      <c r="A30" s="158"/>
      <c r="B30" s="158" t="s">
        <v>46</v>
      </c>
      <c r="C30" s="158"/>
      <c r="D30" s="158" t="s">
        <v>36</v>
      </c>
    </row>
    <row r="31" spans="1:18" ht="12.75" customHeight="1" thickBot="1" x14ac:dyDescent="0.25">
      <c r="A31" s="371" t="s">
        <v>2</v>
      </c>
      <c r="B31" s="373" t="s">
        <v>3</v>
      </c>
      <c r="C31" s="373" t="s">
        <v>158</v>
      </c>
      <c r="D31" s="373" t="s">
        <v>0</v>
      </c>
      <c r="E31" s="374" t="str">
        <f>E3</f>
        <v>Pārceltuve un speleo</v>
      </c>
      <c r="F31" s="374" t="str">
        <f t="shared" ref="F31:H31" si="0">F3</f>
        <v>Virves spriegošana</v>
      </c>
      <c r="G31" s="374" t="str">
        <f t="shared" si="0"/>
        <v>Ievainotā transports</v>
      </c>
      <c r="H31" s="374" t="str">
        <f t="shared" si="0"/>
        <v>Mezgli</v>
      </c>
      <c r="I31" s="374" t="s">
        <v>6</v>
      </c>
      <c r="J31" s="374" t="s">
        <v>1</v>
      </c>
      <c r="K31" s="374" t="s">
        <v>81</v>
      </c>
    </row>
    <row r="32" spans="1:18" ht="16" thickBot="1" x14ac:dyDescent="0.25">
      <c r="A32" s="371"/>
      <c r="B32" s="373"/>
      <c r="C32" s="375"/>
      <c r="D32" s="373"/>
      <c r="E32" s="374"/>
      <c r="F32" s="374"/>
      <c r="G32" s="374"/>
      <c r="H32" s="374"/>
      <c r="I32" s="374"/>
      <c r="J32" s="374"/>
      <c r="K32" s="374" t="s">
        <v>81</v>
      </c>
    </row>
    <row r="33" spans="1:11" ht="16" thickBot="1" x14ac:dyDescent="0.25">
      <c r="A33" s="371"/>
      <c r="B33" s="373"/>
      <c r="C33" s="375"/>
      <c r="D33" s="373"/>
      <c r="E33" s="374"/>
      <c r="F33" s="374"/>
      <c r="G33" s="374"/>
      <c r="H33" s="374"/>
      <c r="I33" s="374"/>
      <c r="J33" s="374"/>
      <c r="K33" s="374"/>
    </row>
    <row r="34" spans="1:11" ht="16" thickBot="1" x14ac:dyDescent="0.25">
      <c r="A34" s="371"/>
      <c r="B34" s="373"/>
      <c r="C34" s="375"/>
      <c r="D34" s="373"/>
      <c r="E34" s="374"/>
      <c r="F34" s="374"/>
      <c r="G34" s="374"/>
      <c r="H34" s="374"/>
      <c r="I34" s="374"/>
      <c r="J34" s="374"/>
      <c r="K34" s="374"/>
    </row>
    <row r="35" spans="1:11" ht="16" thickBot="1" x14ac:dyDescent="0.25">
      <c r="A35" s="371"/>
      <c r="B35" s="373"/>
      <c r="C35" s="375"/>
      <c r="D35" s="373"/>
      <c r="E35" s="374"/>
      <c r="F35" s="374"/>
      <c r="G35" s="374"/>
      <c r="H35" s="374"/>
      <c r="I35" s="374"/>
      <c r="J35" s="374"/>
      <c r="K35" s="374"/>
    </row>
    <row r="36" spans="1:11" ht="16" thickBot="1" x14ac:dyDescent="0.25">
      <c r="A36" s="371"/>
      <c r="B36" s="373"/>
      <c r="C36" s="375"/>
      <c r="D36" s="373"/>
      <c r="E36" s="374"/>
      <c r="F36" s="374"/>
      <c r="G36" s="374"/>
      <c r="H36" s="374"/>
      <c r="I36" s="374"/>
      <c r="J36" s="374"/>
      <c r="K36" s="374"/>
    </row>
    <row r="37" spans="1:11" ht="16" thickBot="1" x14ac:dyDescent="0.25">
      <c r="A37" s="371"/>
      <c r="B37" s="373"/>
      <c r="C37" s="375"/>
      <c r="D37" s="373"/>
      <c r="E37" s="374"/>
      <c r="F37" s="374"/>
      <c r="G37" s="374"/>
      <c r="H37" s="374"/>
      <c r="I37" s="374"/>
      <c r="J37" s="374"/>
      <c r="K37" s="374"/>
    </row>
    <row r="38" spans="1:11" x14ac:dyDescent="0.2">
      <c r="A38" s="371"/>
      <c r="B38" s="373"/>
      <c r="C38" s="375"/>
      <c r="D38" s="373"/>
      <c r="E38" s="374"/>
      <c r="F38" s="374"/>
      <c r="G38" s="374"/>
      <c r="H38" s="374"/>
      <c r="I38" s="374"/>
      <c r="J38" s="374"/>
      <c r="K38" s="374"/>
    </row>
    <row r="39" spans="1:11" ht="16" x14ac:dyDescent="0.2">
      <c r="A39" s="159"/>
      <c r="B39" s="160"/>
      <c r="C39" s="160"/>
      <c r="D39" s="160"/>
      <c r="E39" s="161"/>
      <c r="F39" s="161"/>
      <c r="G39" s="161"/>
      <c r="H39" s="161"/>
      <c r="I39" s="161"/>
      <c r="J39" s="161"/>
      <c r="K39" s="161"/>
    </row>
    <row r="40" spans="1:11" ht="16" x14ac:dyDescent="0.2">
      <c r="A40" s="172">
        <v>1</v>
      </c>
      <c r="B40" s="209" t="s">
        <v>76</v>
      </c>
      <c r="C40" s="209">
        <v>2000</v>
      </c>
      <c r="D40" s="151" t="s">
        <v>56</v>
      </c>
      <c r="E40" s="210" t="str">
        <f>A_speleo!Q41</f>
        <v>x</v>
      </c>
      <c r="F40" s="176" t="str">
        <f>'A spriegošana'!Q41</f>
        <v>x</v>
      </c>
      <c r="G40" s="176" t="str">
        <f>A_ievain!Q42</f>
        <v>x</v>
      </c>
      <c r="H40" s="176" t="str">
        <f>'A mezgli'!K42</f>
        <v>x</v>
      </c>
      <c r="I40" s="176" t="s">
        <v>48</v>
      </c>
      <c r="J40" s="176" t="s">
        <v>48</v>
      </c>
      <c r="K40" s="176"/>
    </row>
    <row r="41" spans="1:11" ht="16" x14ac:dyDescent="0.2">
      <c r="A41" s="172">
        <v>2</v>
      </c>
      <c r="B41" s="209" t="s">
        <v>154</v>
      </c>
      <c r="C41" s="209">
        <v>1997</v>
      </c>
      <c r="D41" s="151" t="s">
        <v>56</v>
      </c>
      <c r="E41" s="210" t="str">
        <f>A_speleo!Q42</f>
        <v>x</v>
      </c>
      <c r="F41" s="176" t="str">
        <f>'A spriegošana'!Q42</f>
        <v>x</v>
      </c>
      <c r="G41" s="176" t="str">
        <f>A_ievain!Q43</f>
        <v>x</v>
      </c>
      <c r="H41" s="176" t="str">
        <f>'A mezgli'!K43</f>
        <v>x</v>
      </c>
      <c r="I41" s="176" t="s">
        <v>48</v>
      </c>
      <c r="J41" s="176" t="s">
        <v>48</v>
      </c>
      <c r="K41" s="176"/>
    </row>
    <row r="42" spans="1:11" ht="16" x14ac:dyDescent="0.2">
      <c r="A42" s="172">
        <v>3</v>
      </c>
      <c r="B42" s="209" t="s">
        <v>156</v>
      </c>
      <c r="C42" s="209">
        <v>2000</v>
      </c>
      <c r="D42" s="151" t="s">
        <v>56</v>
      </c>
      <c r="E42" s="210" t="str">
        <f>A_speleo!Q43</f>
        <v>x</v>
      </c>
      <c r="F42" s="176" t="str">
        <f>'A spriegošana'!Q43</f>
        <v>x</v>
      </c>
      <c r="G42" s="176" t="str">
        <f>A_ievain!Q44</f>
        <v>x</v>
      </c>
      <c r="H42" s="176" t="str">
        <f>'A mezgli'!K44</f>
        <v>x</v>
      </c>
      <c r="I42" s="176" t="s">
        <v>48</v>
      </c>
      <c r="J42" s="176" t="s">
        <v>48</v>
      </c>
      <c r="K42" s="176"/>
    </row>
    <row r="43" spans="1:11" ht="16" x14ac:dyDescent="0.2">
      <c r="A43" s="172">
        <v>4</v>
      </c>
      <c r="B43" s="209" t="s">
        <v>75</v>
      </c>
      <c r="C43" s="209">
        <v>1995</v>
      </c>
      <c r="D43" s="151" t="s">
        <v>56</v>
      </c>
      <c r="E43" s="210" t="str">
        <f>A_speleo!Q44</f>
        <v>x</v>
      </c>
      <c r="F43" s="176" t="str">
        <f>'A spriegošana'!Q44</f>
        <v>x</v>
      </c>
      <c r="G43" s="176" t="str">
        <f>A_ievain!Q45</f>
        <v>x</v>
      </c>
      <c r="H43" s="176" t="str">
        <f>'A mezgli'!K45</f>
        <v>x</v>
      </c>
      <c r="I43" s="176" t="s">
        <v>48</v>
      </c>
      <c r="J43" s="176" t="s">
        <v>48</v>
      </c>
      <c r="K43" s="176"/>
    </row>
    <row r="44" spans="1:11" ht="16" x14ac:dyDescent="0.2">
      <c r="A44" s="172">
        <v>5</v>
      </c>
      <c r="B44" s="151" t="s">
        <v>47</v>
      </c>
      <c r="C44" s="209">
        <v>2000</v>
      </c>
      <c r="D44" s="151" t="s">
        <v>56</v>
      </c>
      <c r="E44" s="210" t="str">
        <f>A_speleo!Q45</f>
        <v>x</v>
      </c>
      <c r="F44" s="176" t="str">
        <f>'A spriegošana'!Q45</f>
        <v>x</v>
      </c>
      <c r="G44" s="176" t="str">
        <f>A_ievain!Q46</f>
        <v>x</v>
      </c>
      <c r="H44" s="176" t="str">
        <f>'A mezgli'!K46</f>
        <v>x</v>
      </c>
      <c r="I44" s="176" t="s">
        <v>48</v>
      </c>
      <c r="J44" s="176" t="s">
        <v>48</v>
      </c>
      <c r="K44" s="176"/>
    </row>
    <row r="45" spans="1:11" ht="16" x14ac:dyDescent="0.2">
      <c r="A45" s="172">
        <v>6</v>
      </c>
      <c r="B45" s="308" t="s">
        <v>167</v>
      </c>
      <c r="C45" s="209">
        <v>2000</v>
      </c>
      <c r="D45" s="151" t="s">
        <v>56</v>
      </c>
      <c r="E45" s="210">
        <f>A_speleo!Q46</f>
        <v>4</v>
      </c>
      <c r="F45" s="176">
        <f>'A spriegošana'!Q46</f>
        <v>7</v>
      </c>
      <c r="G45" s="176">
        <f>A_ievain!Q47</f>
        <v>2</v>
      </c>
      <c r="H45" s="176">
        <f>'A mezgli'!K47</f>
        <v>4</v>
      </c>
      <c r="I45" s="176">
        <f t="shared" ref="I45:I48" si="1">SUM(E45:H45)</f>
        <v>17</v>
      </c>
      <c r="J45" s="176">
        <v>4</v>
      </c>
      <c r="K45" s="176"/>
    </row>
    <row r="46" spans="1:11" ht="16" x14ac:dyDescent="0.2">
      <c r="A46" s="220">
        <v>7</v>
      </c>
      <c r="B46" s="345" t="s">
        <v>168</v>
      </c>
      <c r="C46" s="237">
        <v>2001</v>
      </c>
      <c r="D46" s="216" t="s">
        <v>56</v>
      </c>
      <c r="E46" s="238">
        <f>A_speleo!Q47</f>
        <v>3</v>
      </c>
      <c r="F46" s="218">
        <f>'A spriegošana'!Q47</f>
        <v>1</v>
      </c>
      <c r="G46" s="218">
        <f>A_ievain!Q48</f>
        <v>3</v>
      </c>
      <c r="H46" s="218">
        <f>'A mezgli'!K48</f>
        <v>6</v>
      </c>
      <c r="I46" s="218">
        <f t="shared" si="1"/>
        <v>13</v>
      </c>
      <c r="J46" s="218">
        <v>3</v>
      </c>
      <c r="K46" s="218">
        <v>5</v>
      </c>
    </row>
    <row r="47" spans="1:11" ht="16" x14ac:dyDescent="0.2">
      <c r="A47" s="172">
        <v>8</v>
      </c>
      <c r="B47" s="308" t="s">
        <v>65</v>
      </c>
      <c r="C47" s="209">
        <v>2001</v>
      </c>
      <c r="D47" s="151" t="s">
        <v>56</v>
      </c>
      <c r="E47" s="210">
        <f>A_speleo!Q48</f>
        <v>6</v>
      </c>
      <c r="F47" s="176">
        <f>'A spriegošana'!Q48</f>
        <v>2</v>
      </c>
      <c r="G47" s="176">
        <f>A_ievain!Q49</f>
        <v>6</v>
      </c>
      <c r="H47" s="176">
        <f>'A mezgli'!K49</f>
        <v>5</v>
      </c>
      <c r="I47" s="176">
        <f t="shared" si="1"/>
        <v>19</v>
      </c>
      <c r="J47" s="176">
        <v>6</v>
      </c>
      <c r="K47" s="176"/>
    </row>
    <row r="48" spans="1:11" ht="16" x14ac:dyDescent="0.2">
      <c r="A48" s="220">
        <v>9</v>
      </c>
      <c r="B48" s="237" t="s">
        <v>195</v>
      </c>
      <c r="C48" s="237"/>
      <c r="D48" s="216" t="s">
        <v>196</v>
      </c>
      <c r="E48" s="238">
        <f>A_speleo!Q49</f>
        <v>1</v>
      </c>
      <c r="F48" s="218">
        <f>'A spriegošana'!Q49</f>
        <v>4</v>
      </c>
      <c r="G48" s="218">
        <f>A_ievain!Q50</f>
        <v>1</v>
      </c>
      <c r="H48" s="218">
        <f>'A mezgli'!K50</f>
        <v>7</v>
      </c>
      <c r="I48" s="218">
        <f t="shared" si="1"/>
        <v>13</v>
      </c>
      <c r="J48" s="218">
        <v>2</v>
      </c>
      <c r="K48" s="218">
        <v>2</v>
      </c>
    </row>
    <row r="49" spans="1:11" ht="16" x14ac:dyDescent="0.2">
      <c r="A49" s="220">
        <v>10</v>
      </c>
      <c r="B49" s="237" t="s">
        <v>42</v>
      </c>
      <c r="C49" s="237">
        <v>2002</v>
      </c>
      <c r="D49" s="216" t="s">
        <v>56</v>
      </c>
      <c r="E49" s="238">
        <f>A_speleo!Q50</f>
        <v>2</v>
      </c>
      <c r="F49" s="218">
        <f>'A spriegošana'!Q50</f>
        <v>5</v>
      </c>
      <c r="G49" s="218">
        <f>A_ievain!Q51</f>
        <v>4</v>
      </c>
      <c r="H49" s="218">
        <f>'A mezgli'!K51</f>
        <v>1</v>
      </c>
      <c r="I49" s="218">
        <f>SUM(E49:H49)</f>
        <v>12</v>
      </c>
      <c r="J49" s="239">
        <v>1</v>
      </c>
      <c r="K49" s="218"/>
    </row>
    <row r="50" spans="1:11" ht="16" x14ac:dyDescent="0.2">
      <c r="A50" s="172">
        <v>11</v>
      </c>
      <c r="B50" s="209" t="s">
        <v>198</v>
      </c>
      <c r="C50" s="209">
        <v>1999</v>
      </c>
      <c r="D50" s="151" t="s">
        <v>199</v>
      </c>
      <c r="E50" s="210">
        <f>A_speleo!Q51</f>
        <v>5</v>
      </c>
      <c r="F50" s="176">
        <f>'A spriegošana'!Q51</f>
        <v>6</v>
      </c>
      <c r="G50" s="176">
        <f>A_ievain!Q52</f>
        <v>5</v>
      </c>
      <c r="H50" s="176">
        <f>'A mezgli'!K52</f>
        <v>2</v>
      </c>
      <c r="I50" s="176">
        <f t="shared" ref="I50:I51" si="2">SUM(E50:H50)</f>
        <v>18</v>
      </c>
      <c r="J50" s="175">
        <v>5</v>
      </c>
      <c r="K50" s="162"/>
    </row>
    <row r="51" spans="1:11" ht="16" x14ac:dyDescent="0.2">
      <c r="A51" s="172">
        <v>12</v>
      </c>
      <c r="B51" s="209" t="s">
        <v>197</v>
      </c>
      <c r="C51" s="209">
        <v>2002</v>
      </c>
      <c r="D51" s="151" t="s">
        <v>199</v>
      </c>
      <c r="E51" s="210">
        <f>A_speleo!Q52</f>
        <v>7</v>
      </c>
      <c r="F51" s="176">
        <f>'A spriegošana'!Q52</f>
        <v>3</v>
      </c>
      <c r="G51" s="176">
        <f>A_ievain!Q53</f>
        <v>7</v>
      </c>
      <c r="H51" s="176">
        <f>'A mezgli'!K53</f>
        <v>3</v>
      </c>
      <c r="I51" s="176">
        <f t="shared" si="2"/>
        <v>20</v>
      </c>
      <c r="J51" s="175">
        <v>7</v>
      </c>
      <c r="K51" s="162"/>
    </row>
    <row r="52" spans="1:11" ht="16" x14ac:dyDescent="0.2">
      <c r="A52" s="172">
        <v>13</v>
      </c>
      <c r="B52" s="209"/>
      <c r="C52" s="209"/>
      <c r="D52" s="151"/>
      <c r="E52" s="210"/>
      <c r="F52" s="176"/>
      <c r="G52" s="176"/>
      <c r="H52" s="176"/>
      <c r="I52" s="176"/>
      <c r="J52" s="175"/>
      <c r="K52" s="162"/>
    </row>
    <row r="53" spans="1:11" x14ac:dyDescent="0.2">
      <c r="A53" s="175"/>
      <c r="B53" s="175"/>
      <c r="C53" s="211"/>
      <c r="D53" s="211"/>
      <c r="E53" s="175"/>
      <c r="F53" s="175"/>
      <c r="G53" s="175"/>
      <c r="H53" s="175"/>
      <c r="I53" s="175"/>
      <c r="J53" s="175"/>
    </row>
    <row r="54" spans="1:11" x14ac:dyDescent="0.2">
      <c r="A54" s="175"/>
      <c r="B54" s="175"/>
      <c r="C54" s="175"/>
      <c r="D54" s="175"/>
      <c r="E54" s="175"/>
      <c r="F54" s="175"/>
      <c r="G54" s="175"/>
      <c r="H54" s="175"/>
      <c r="I54" s="175"/>
      <c r="J54" s="175"/>
    </row>
    <row r="57" spans="1:11" ht="20" x14ac:dyDescent="0.25">
      <c r="B57" s="392"/>
    </row>
  </sheetData>
  <sheetProtection selectLockedCells="1" selectUnlockedCells="1"/>
  <autoFilter ref="A11:R11">
    <sortState ref="A12:R25">
      <sortCondition ref="A11"/>
    </sortState>
  </autoFilter>
  <mergeCells count="24">
    <mergeCell ref="C3:C10"/>
    <mergeCell ref="C31:C38"/>
    <mergeCell ref="K31:K38"/>
    <mergeCell ref="A1:P1"/>
    <mergeCell ref="A3:A10"/>
    <mergeCell ref="B3:B10"/>
    <mergeCell ref="D3:D10"/>
    <mergeCell ref="E3:E10"/>
    <mergeCell ref="F3:F10"/>
    <mergeCell ref="G3:G10"/>
    <mergeCell ref="H3:H10"/>
    <mergeCell ref="I3:I10"/>
    <mergeCell ref="J3:J10"/>
    <mergeCell ref="K3:K10"/>
    <mergeCell ref="A29:J29"/>
    <mergeCell ref="A31:A38"/>
    <mergeCell ref="B31:B38"/>
    <mergeCell ref="D31:D38"/>
    <mergeCell ref="J31:J38"/>
    <mergeCell ref="E31:E38"/>
    <mergeCell ref="F31:F38"/>
    <mergeCell ref="G31:G38"/>
    <mergeCell ref="H31:H38"/>
    <mergeCell ref="I31:I38"/>
  </mergeCells>
  <phoneticPr fontId="5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20" max="10" man="1"/>
    <brk id="51" max="10" man="1"/>
  </rowBreaks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55"/>
  <sheetViews>
    <sheetView view="pageBreakPreview" topLeftCell="A13" zoomScale="94" zoomScaleSheetLayoutView="80" workbookViewId="0">
      <selection activeCell="S16" sqref="S16"/>
    </sheetView>
  </sheetViews>
  <sheetFormatPr baseColWidth="10" defaultColWidth="8.83203125" defaultRowHeight="15" x14ac:dyDescent="0.2"/>
  <cols>
    <col min="2" max="2" width="21" customWidth="1"/>
    <col min="3" max="3" width="17.33203125" customWidth="1"/>
    <col min="4" max="4" width="6.6640625" customWidth="1"/>
    <col min="5" max="5" width="7.5" customWidth="1"/>
    <col min="6" max="6" width="6.83203125" customWidth="1"/>
    <col min="7" max="7" width="6.33203125" customWidth="1"/>
    <col min="8" max="8" width="7.5" customWidth="1"/>
    <col min="9" max="9" width="5.5" customWidth="1"/>
    <col min="10" max="10" width="7.6640625" customWidth="1"/>
    <col min="11" max="11" width="6" customWidth="1"/>
    <col min="12" max="12" width="6.6640625" customWidth="1"/>
    <col min="13" max="13" width="9.33203125" customWidth="1"/>
    <col min="15" max="15" width="0" hidden="1" customWidth="1"/>
    <col min="16" max="16" width="9.1640625" customWidth="1"/>
  </cols>
  <sheetData>
    <row r="1" spans="1:18" ht="19" x14ac:dyDescent="0.25">
      <c r="B1" s="37"/>
      <c r="C1" s="37"/>
      <c r="D1" s="3" t="s">
        <v>39</v>
      </c>
      <c r="E1" s="37"/>
      <c r="F1" s="37"/>
      <c r="G1" s="37"/>
      <c r="H1" s="37"/>
      <c r="I1" s="37"/>
      <c r="J1" s="37"/>
      <c r="N1" s="6"/>
      <c r="O1" s="6"/>
      <c r="P1" s="7"/>
      <c r="Q1" s="7"/>
    </row>
    <row r="2" spans="1:18" ht="19" x14ac:dyDescent="0.25">
      <c r="B2" s="37" t="s">
        <v>67</v>
      </c>
      <c r="C2" s="37"/>
      <c r="D2" s="3"/>
      <c r="E2" s="37"/>
      <c r="F2" s="37"/>
      <c r="G2" s="37"/>
      <c r="H2" s="37"/>
      <c r="I2" s="37"/>
      <c r="J2" s="37"/>
      <c r="N2" s="6"/>
      <c r="O2" s="6"/>
      <c r="P2" s="7"/>
      <c r="Q2" s="7"/>
    </row>
    <row r="3" spans="1:18" ht="25.5" customHeight="1" x14ac:dyDescent="0.25">
      <c r="A3" s="3"/>
      <c r="B3" s="3" t="str">
        <f>'A kopā'!B2</f>
        <v>A grupa zēni</v>
      </c>
      <c r="C3" s="3"/>
      <c r="N3" s="6"/>
      <c r="O3" s="6"/>
      <c r="P3" s="7"/>
      <c r="Q3" s="7"/>
      <c r="R3" s="181">
        <v>3.4722222222222224E-4</v>
      </c>
    </row>
    <row r="4" spans="1:18" ht="15" customHeight="1" x14ac:dyDescent="0.2">
      <c r="A4" s="388"/>
      <c r="B4" s="391" t="s">
        <v>25</v>
      </c>
      <c r="C4" s="391" t="s">
        <v>0</v>
      </c>
      <c r="D4" s="390" t="s">
        <v>32</v>
      </c>
      <c r="E4" s="390" t="s">
        <v>8</v>
      </c>
      <c r="F4" s="390" t="s">
        <v>9</v>
      </c>
      <c r="G4" s="390" t="s">
        <v>10</v>
      </c>
      <c r="H4" s="390" t="s">
        <v>11</v>
      </c>
      <c r="I4" s="390" t="s">
        <v>33</v>
      </c>
      <c r="J4" s="390" t="s">
        <v>13</v>
      </c>
      <c r="K4" s="390" t="s">
        <v>34</v>
      </c>
      <c r="L4" s="390" t="s">
        <v>35</v>
      </c>
      <c r="M4" s="388" t="s">
        <v>16</v>
      </c>
      <c r="N4" s="378" t="s">
        <v>17</v>
      </c>
      <c r="O4" s="378" t="s">
        <v>49</v>
      </c>
      <c r="P4" s="389" t="s">
        <v>52</v>
      </c>
      <c r="Q4" s="389" t="s">
        <v>1</v>
      </c>
    </row>
    <row r="5" spans="1:18" ht="15" customHeight="1" x14ac:dyDescent="0.2">
      <c r="A5" s="388"/>
      <c r="B5" s="391"/>
      <c r="C5" s="391"/>
      <c r="D5" s="390"/>
      <c r="E5" s="390"/>
      <c r="F5" s="390"/>
      <c r="G5" s="390"/>
      <c r="H5" s="390"/>
      <c r="I5" s="390"/>
      <c r="J5" s="390"/>
      <c r="K5" s="390"/>
      <c r="L5" s="390"/>
      <c r="M5" s="388"/>
      <c r="N5" s="378"/>
      <c r="O5" s="378"/>
      <c r="P5" s="389"/>
      <c r="Q5" s="389"/>
    </row>
    <row r="6" spans="1:18" ht="15" customHeight="1" x14ac:dyDescent="0.2">
      <c r="A6" s="388"/>
      <c r="B6" s="391"/>
      <c r="C6" s="391"/>
      <c r="D6" s="390"/>
      <c r="E6" s="390"/>
      <c r="F6" s="390"/>
      <c r="G6" s="390"/>
      <c r="H6" s="390"/>
      <c r="I6" s="390"/>
      <c r="J6" s="390"/>
      <c r="K6" s="390"/>
      <c r="L6" s="390"/>
      <c r="M6" s="388"/>
      <c r="N6" s="378"/>
      <c r="O6" s="378"/>
      <c r="P6" s="389"/>
      <c r="Q6" s="389"/>
    </row>
    <row r="7" spans="1:18" ht="15" customHeight="1" x14ac:dyDescent="0.2">
      <c r="A7" s="388"/>
      <c r="B7" s="391"/>
      <c r="C7" s="391"/>
      <c r="D7" s="390"/>
      <c r="E7" s="390"/>
      <c r="F7" s="390"/>
      <c r="G7" s="390"/>
      <c r="H7" s="390"/>
      <c r="I7" s="390"/>
      <c r="J7" s="390"/>
      <c r="K7" s="390"/>
      <c r="L7" s="390"/>
      <c r="M7" s="388"/>
      <c r="N7" s="378"/>
      <c r="O7" s="378"/>
      <c r="P7" s="389"/>
      <c r="Q7" s="389"/>
    </row>
    <row r="8" spans="1:18" ht="15" customHeight="1" x14ac:dyDescent="0.2">
      <c r="A8" s="388"/>
      <c r="B8" s="391"/>
      <c r="C8" s="391"/>
      <c r="D8" s="390"/>
      <c r="E8" s="390"/>
      <c r="F8" s="390"/>
      <c r="G8" s="390"/>
      <c r="H8" s="390"/>
      <c r="I8" s="390"/>
      <c r="J8" s="390"/>
      <c r="K8" s="390"/>
      <c r="L8" s="390"/>
      <c r="M8" s="388"/>
      <c r="N8" s="378"/>
      <c r="O8" s="378"/>
      <c r="P8" s="389"/>
      <c r="Q8" s="389"/>
    </row>
    <row r="9" spans="1:18" ht="15" customHeight="1" x14ac:dyDescent="0.2">
      <c r="A9" s="388"/>
      <c r="B9" s="391"/>
      <c r="C9" s="391"/>
      <c r="D9" s="390"/>
      <c r="E9" s="390"/>
      <c r="F9" s="390"/>
      <c r="G9" s="390"/>
      <c r="H9" s="390"/>
      <c r="I9" s="390"/>
      <c r="J9" s="390"/>
      <c r="K9" s="390"/>
      <c r="L9" s="390"/>
      <c r="M9" s="388"/>
      <c r="N9" s="378"/>
      <c r="O9" s="378"/>
      <c r="P9" s="389"/>
      <c r="Q9" s="389"/>
    </row>
    <row r="10" spans="1:18" ht="15" customHeight="1" x14ac:dyDescent="0.2">
      <c r="A10" s="388"/>
      <c r="B10" s="391"/>
      <c r="C10" s="391"/>
      <c r="D10" s="390"/>
      <c r="E10" s="390"/>
      <c r="F10" s="390"/>
      <c r="G10" s="390"/>
      <c r="H10" s="390"/>
      <c r="I10" s="390"/>
      <c r="J10" s="390"/>
      <c r="K10" s="390"/>
      <c r="L10" s="390"/>
      <c r="M10" s="388"/>
      <c r="N10" s="378"/>
      <c r="O10" s="378"/>
      <c r="P10" s="389"/>
      <c r="Q10" s="389"/>
    </row>
    <row r="11" spans="1:18" ht="15.75" customHeight="1" x14ac:dyDescent="0.2">
      <c r="A11" s="388"/>
      <c r="B11" s="391"/>
      <c r="C11" s="391"/>
      <c r="D11" s="390"/>
      <c r="E11" s="390"/>
      <c r="F11" s="390"/>
      <c r="G11" s="390"/>
      <c r="H11" s="390"/>
      <c r="I11" s="390"/>
      <c r="J11" s="390"/>
      <c r="K11" s="390"/>
      <c r="L11" s="390"/>
      <c r="M11" s="388"/>
      <c r="N11" s="378"/>
      <c r="O11" s="378"/>
      <c r="P11" s="389"/>
      <c r="Q11" s="389"/>
    </row>
    <row r="12" spans="1:18" ht="16" x14ac:dyDescent="0.2">
      <c r="A12" s="38"/>
      <c r="B12" s="39"/>
      <c r="C12" s="40"/>
      <c r="D12" s="41">
        <v>20</v>
      </c>
      <c r="E12" s="39">
        <v>1</v>
      </c>
      <c r="F12" s="39">
        <v>5</v>
      </c>
      <c r="G12" s="39">
        <v>1</v>
      </c>
      <c r="H12" s="39">
        <v>1</v>
      </c>
      <c r="I12" s="42">
        <v>2</v>
      </c>
      <c r="J12" s="42">
        <v>1</v>
      </c>
      <c r="K12" s="39">
        <v>6</v>
      </c>
      <c r="L12" s="39">
        <v>2</v>
      </c>
      <c r="M12" s="43"/>
      <c r="N12" s="44"/>
      <c r="O12" s="44"/>
      <c r="P12" s="45"/>
      <c r="Q12" s="46"/>
    </row>
    <row r="13" spans="1:18" ht="21.75" customHeight="1" x14ac:dyDescent="0.2">
      <c r="A13" s="14">
        <f>'A kopā'!A12</f>
        <v>1</v>
      </c>
      <c r="B13" s="134" t="str">
        <f>'A kopā'!B12</f>
        <v>Jānis Čipa</v>
      </c>
      <c r="C13" s="134" t="str">
        <f>'A kopā'!D12</f>
        <v>BJC Daugmale</v>
      </c>
      <c r="D13" s="47"/>
      <c r="E13" s="48"/>
      <c r="F13" s="48"/>
      <c r="G13" s="48"/>
      <c r="H13" s="49"/>
      <c r="I13" s="75"/>
      <c r="J13" s="75"/>
      <c r="K13" s="50"/>
      <c r="L13" s="48"/>
      <c r="M13" s="2"/>
      <c r="N13" s="11">
        <v>1.045138888888889E-2</v>
      </c>
      <c r="O13" s="11"/>
      <c r="P13" s="11">
        <v>1.045138888888889E-2</v>
      </c>
      <c r="Q13" s="147">
        <v>2</v>
      </c>
    </row>
    <row r="14" spans="1:18" ht="15.75" customHeight="1" x14ac:dyDescent="0.2">
      <c r="A14" s="14">
        <f>'A kopā'!A13</f>
        <v>2</v>
      </c>
      <c r="B14" s="134" t="str">
        <f>'A kopā'!B13</f>
        <v>Kristiāns Klūģis</v>
      </c>
      <c r="C14" s="134" t="str">
        <f>'A kopā'!D13</f>
        <v>BJC Daugmale</v>
      </c>
      <c r="D14" s="2"/>
      <c r="E14" s="75"/>
      <c r="F14" s="75"/>
      <c r="G14" s="75"/>
      <c r="H14" s="52"/>
      <c r="I14" s="18"/>
      <c r="J14" s="18"/>
      <c r="K14" s="53"/>
      <c r="L14" s="75"/>
      <c r="M14" s="2"/>
      <c r="N14" s="11">
        <v>8.4375000000000006E-3</v>
      </c>
      <c r="O14" s="11"/>
      <c r="P14" s="11">
        <f>N14+M14*$R$3</f>
        <v>8.4375000000000006E-3</v>
      </c>
      <c r="Q14" s="2">
        <v>1</v>
      </c>
    </row>
    <row r="15" spans="1:18" ht="21.75" customHeight="1" x14ac:dyDescent="0.2">
      <c r="A15" s="14">
        <f>'A kopā'!A14</f>
        <v>3</v>
      </c>
      <c r="B15" s="134" t="str">
        <f>'A kopā'!B14</f>
        <v>Aleksandrs Čerņeikins</v>
      </c>
      <c r="C15" s="134" t="str">
        <f>'A kopā'!D14</f>
        <v>BJC Daugmale</v>
      </c>
      <c r="D15" s="2"/>
      <c r="E15" s="18"/>
      <c r="F15" s="18"/>
      <c r="G15" s="18"/>
      <c r="H15" s="52"/>
      <c r="I15" s="18"/>
      <c r="J15" s="18"/>
      <c r="K15" s="53"/>
      <c r="L15" s="18"/>
      <c r="M15" s="2"/>
      <c r="N15" s="11" t="s">
        <v>185</v>
      </c>
      <c r="O15" s="11"/>
      <c r="P15" s="11" t="s">
        <v>48</v>
      </c>
      <c r="Q15" s="2" t="s">
        <v>48</v>
      </c>
    </row>
    <row r="16" spans="1:18" ht="20.25" customHeight="1" x14ac:dyDescent="0.2">
      <c r="A16" s="14">
        <f>'A kopā'!A15</f>
        <v>4</v>
      </c>
      <c r="B16" s="134" t="str">
        <f>'A kopā'!B15</f>
        <v>Ralfs Jansons</v>
      </c>
      <c r="C16" s="134" t="str">
        <f>'A kopā'!D15</f>
        <v>BJC Daugmale</v>
      </c>
      <c r="D16" s="2"/>
      <c r="E16" s="18"/>
      <c r="F16" s="18"/>
      <c r="G16" s="18"/>
      <c r="H16" s="52"/>
      <c r="I16" s="18"/>
      <c r="J16" s="18"/>
      <c r="K16" s="53"/>
      <c r="L16" s="18"/>
      <c r="M16" s="2"/>
      <c r="N16" s="11">
        <v>1.3263888888888889E-2</v>
      </c>
      <c r="O16" s="11"/>
      <c r="P16" s="11">
        <v>1.3263888888888889E-2</v>
      </c>
      <c r="Q16" s="2">
        <v>3</v>
      </c>
    </row>
    <row r="17" spans="1:17" ht="24" customHeight="1" x14ac:dyDescent="0.2">
      <c r="A17" s="14">
        <f>'A kopā'!A16</f>
        <v>5</v>
      </c>
      <c r="B17" s="134" t="str">
        <f>'A kopā'!B16</f>
        <v>Daniels Turķis</v>
      </c>
      <c r="C17" s="134" t="str">
        <f>'A kopā'!D16</f>
        <v>BJC Daugmale</v>
      </c>
      <c r="D17" s="2"/>
      <c r="E17" s="75"/>
      <c r="F17" s="75"/>
      <c r="G17" s="75"/>
      <c r="H17" s="52"/>
      <c r="I17" s="75"/>
      <c r="J17" s="75"/>
      <c r="K17" s="53"/>
      <c r="L17" s="75"/>
      <c r="M17" s="2"/>
      <c r="N17" s="11" t="s">
        <v>185</v>
      </c>
      <c r="O17" s="11"/>
      <c r="P17" s="11" t="s">
        <v>48</v>
      </c>
      <c r="Q17" s="2" t="s">
        <v>48</v>
      </c>
    </row>
    <row r="18" spans="1:17" ht="19.5" customHeight="1" x14ac:dyDescent="0.2">
      <c r="A18" s="14">
        <f>'A kopā'!A17</f>
        <v>6</v>
      </c>
      <c r="B18" s="134" t="str">
        <f>'A kopā'!B17</f>
        <v>Matijs Babris</v>
      </c>
      <c r="C18" s="134" t="str">
        <f>'A kopā'!D17</f>
        <v>BJC Daugmale</v>
      </c>
      <c r="D18" s="2"/>
      <c r="E18" s="75"/>
      <c r="F18" s="75"/>
      <c r="G18" s="75"/>
      <c r="H18" s="52"/>
      <c r="I18" s="75"/>
      <c r="J18" s="75"/>
      <c r="K18" s="53"/>
      <c r="L18" s="75"/>
      <c r="M18" s="2"/>
      <c r="N18" s="11" t="s">
        <v>185</v>
      </c>
      <c r="O18" s="11"/>
      <c r="P18" s="11" t="s">
        <v>48</v>
      </c>
      <c r="Q18" s="148" t="s">
        <v>48</v>
      </c>
    </row>
    <row r="19" spans="1:17" ht="18" customHeight="1" x14ac:dyDescent="0.2">
      <c r="A19" s="14">
        <f>'A kopā'!A18</f>
        <v>7</v>
      </c>
      <c r="B19" s="134" t="str">
        <f>'A kopā'!B18</f>
        <v>Ralfs Jansons Spārītis</v>
      </c>
      <c r="C19" s="134" t="str">
        <f>'A kopā'!D18</f>
        <v>BJC Daugmale</v>
      </c>
      <c r="D19" s="2"/>
      <c r="E19" s="75"/>
      <c r="F19" s="75"/>
      <c r="G19" s="75"/>
      <c r="H19" s="52"/>
      <c r="I19" s="75"/>
      <c r="J19" s="75"/>
      <c r="K19" s="53"/>
      <c r="L19" s="75"/>
      <c r="M19" s="2"/>
      <c r="N19" s="11" t="s">
        <v>185</v>
      </c>
      <c r="O19" s="11"/>
      <c r="P19" s="11" t="s">
        <v>48</v>
      </c>
      <c r="Q19" s="2" t="s">
        <v>48</v>
      </c>
    </row>
    <row r="20" spans="1:17" ht="16" x14ac:dyDescent="0.2">
      <c r="A20" s="14">
        <f>'A kopā'!A19</f>
        <v>8</v>
      </c>
      <c r="B20" s="134" t="str">
        <f>'A kopā'!B19</f>
        <v>Ēriks Usanovs</v>
      </c>
      <c r="C20" s="134" t="str">
        <f>'A kopā'!D19</f>
        <v>BJC Daugmale</v>
      </c>
      <c r="D20" s="58"/>
      <c r="E20" s="94"/>
      <c r="F20" s="94"/>
      <c r="G20" s="94"/>
      <c r="H20" s="115"/>
      <c r="I20" s="94"/>
      <c r="J20" s="94"/>
      <c r="K20" s="116"/>
      <c r="L20" s="94"/>
      <c r="M20" s="58"/>
      <c r="N20" s="95" t="s">
        <v>185</v>
      </c>
      <c r="O20" s="95"/>
      <c r="P20" s="95" t="s">
        <v>48</v>
      </c>
      <c r="Q20" s="149" t="s">
        <v>48</v>
      </c>
    </row>
    <row r="21" spans="1:17" ht="16" x14ac:dyDescent="0.2">
      <c r="A21" s="14">
        <f>'A kopā'!A20</f>
        <v>9</v>
      </c>
      <c r="B21" s="134">
        <f>'A kopā'!B20</f>
        <v>0</v>
      </c>
      <c r="C21" s="134">
        <f>'A kopā'!D20</f>
        <v>0</v>
      </c>
      <c r="D21" s="79"/>
      <c r="E21" s="81"/>
      <c r="F21" s="81"/>
      <c r="G21" s="81"/>
      <c r="H21" s="81"/>
      <c r="I21" s="81"/>
      <c r="J21" s="81"/>
      <c r="K21" s="81"/>
      <c r="L21" s="81"/>
      <c r="M21" s="79"/>
      <c r="N21" s="78"/>
      <c r="O21" s="141"/>
      <c r="P21" s="11"/>
      <c r="Q21" s="146"/>
    </row>
    <row r="22" spans="1:17" ht="16" x14ac:dyDescent="0.2">
      <c r="A22" s="14">
        <f>'A kopā'!A21</f>
        <v>10</v>
      </c>
      <c r="B22" s="134">
        <f>'A kopā'!B21</f>
        <v>0</v>
      </c>
      <c r="C22" s="134">
        <f>'A kopā'!D21</f>
        <v>0</v>
      </c>
      <c r="D22" s="79"/>
      <c r="E22" s="81"/>
      <c r="F22" s="81"/>
      <c r="G22" s="81"/>
      <c r="H22" s="81"/>
      <c r="I22" s="81"/>
      <c r="J22" s="81"/>
      <c r="K22" s="81"/>
      <c r="L22" s="81"/>
      <c r="M22" s="79"/>
      <c r="N22" s="78"/>
      <c r="O22" s="141"/>
      <c r="P22" s="95"/>
      <c r="Q22" s="146"/>
    </row>
    <row r="23" spans="1:17" ht="16" x14ac:dyDescent="0.2">
      <c r="A23" s="14">
        <f>'A kopā'!A22</f>
        <v>11</v>
      </c>
      <c r="B23" s="134">
        <f>'A kopā'!B22</f>
        <v>0</v>
      </c>
      <c r="C23" s="134">
        <f>'A kopā'!D22</f>
        <v>0</v>
      </c>
      <c r="D23" s="79"/>
      <c r="E23" s="81"/>
      <c r="F23" s="81"/>
      <c r="G23" s="81"/>
      <c r="H23" s="81"/>
      <c r="I23" s="81"/>
      <c r="J23" s="81"/>
      <c r="K23" s="81"/>
      <c r="L23" s="81"/>
      <c r="M23" s="79"/>
      <c r="N23" s="78"/>
      <c r="O23" s="141"/>
      <c r="P23" s="11"/>
      <c r="Q23" s="79"/>
    </row>
    <row r="24" spans="1:17" ht="16" x14ac:dyDescent="0.2">
      <c r="A24" s="14">
        <f>'A kopā'!A23</f>
        <v>12</v>
      </c>
      <c r="B24" s="134">
        <f>'A kopā'!B23</f>
        <v>0</v>
      </c>
      <c r="C24" s="134">
        <f>'A kopā'!D23</f>
        <v>0</v>
      </c>
      <c r="D24" s="79"/>
      <c r="E24" s="81"/>
      <c r="F24" s="81"/>
      <c r="G24" s="81"/>
      <c r="H24" s="81"/>
      <c r="I24" s="81"/>
      <c r="J24" s="81"/>
      <c r="K24" s="81"/>
      <c r="L24" s="81"/>
      <c r="M24" s="79"/>
      <c r="N24" s="78"/>
      <c r="O24" s="141"/>
      <c r="P24" s="95"/>
      <c r="Q24" s="79"/>
    </row>
    <row r="25" spans="1:17" ht="16" x14ac:dyDescent="0.2">
      <c r="A25" s="14">
        <f>'A kopā'!A24</f>
        <v>13</v>
      </c>
      <c r="B25" s="134">
        <f>'A kopā'!B24</f>
        <v>0</v>
      </c>
      <c r="C25" s="134">
        <f>'A kopā'!D24</f>
        <v>0</v>
      </c>
      <c r="D25" s="79"/>
      <c r="E25" s="81"/>
      <c r="F25" s="81"/>
      <c r="G25" s="81"/>
      <c r="H25" s="81"/>
      <c r="I25" s="81"/>
      <c r="J25" s="81"/>
      <c r="K25" s="81"/>
      <c r="L25" s="81"/>
      <c r="M25" s="79"/>
      <c r="N25" s="78"/>
      <c r="O25" s="141"/>
      <c r="P25" s="11"/>
      <c r="Q25" s="79"/>
    </row>
    <row r="26" spans="1:17" ht="16" x14ac:dyDescent="0.2">
      <c r="A26" s="14">
        <f>'A kopā'!A25</f>
        <v>14</v>
      </c>
      <c r="B26" s="134">
        <f>'A kopā'!B25</f>
        <v>0</v>
      </c>
      <c r="C26" s="134">
        <f>'A kopā'!D25</f>
        <v>0</v>
      </c>
      <c r="D26" s="79"/>
      <c r="E26" s="81"/>
      <c r="F26" s="81"/>
      <c r="G26" s="81"/>
      <c r="H26" s="81"/>
      <c r="I26" s="81"/>
      <c r="J26" s="81"/>
      <c r="K26" s="81"/>
      <c r="L26" s="81"/>
      <c r="M26" s="79"/>
      <c r="N26" s="78"/>
      <c r="O26" s="141"/>
      <c r="P26" s="95"/>
      <c r="Q26" s="79"/>
    </row>
    <row r="27" spans="1:17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79"/>
    </row>
    <row r="28" spans="1:17" ht="16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91"/>
    </row>
    <row r="29" spans="1:17" ht="19" x14ac:dyDescent="0.25">
      <c r="A29" s="3" t="str">
        <f>'C kopā'!A30:O30</f>
        <v>Rīgas atklātās sacensības sporta tūrisma un alpīnisma tehnikā  2018. gada 15. aprīlī</v>
      </c>
      <c r="B29" s="37"/>
      <c r="C29" s="37"/>
      <c r="D29" s="3"/>
      <c r="E29" s="37"/>
      <c r="F29" s="37"/>
      <c r="G29" s="37"/>
      <c r="H29" s="37"/>
      <c r="I29" s="37"/>
      <c r="J29" s="37"/>
      <c r="N29" s="6"/>
      <c r="O29" s="6"/>
      <c r="P29" s="7"/>
      <c r="Q29" s="7"/>
    </row>
    <row r="30" spans="1:17" ht="19" x14ac:dyDescent="0.25">
      <c r="B30" s="37" t="str">
        <f>B2</f>
        <v>Pārceltuve un Speleo elementi</v>
      </c>
      <c r="C30" s="37"/>
      <c r="D30" s="3"/>
      <c r="E30" s="37"/>
      <c r="F30" s="37"/>
      <c r="G30" s="37"/>
      <c r="H30" s="37"/>
      <c r="I30" s="37"/>
      <c r="J30" s="37"/>
      <c r="N30" s="6"/>
      <c r="O30" s="6"/>
      <c r="P30" s="7"/>
      <c r="Q30" s="7"/>
    </row>
    <row r="31" spans="1:17" ht="19" x14ac:dyDescent="0.25">
      <c r="A31" s="3"/>
      <c r="B31" s="3" t="str">
        <f>'A kopā'!B30</f>
        <v>A grupa meitenes</v>
      </c>
      <c r="C31" s="3"/>
      <c r="N31" s="6"/>
      <c r="O31" s="6"/>
      <c r="P31" s="7"/>
      <c r="Q31" s="7"/>
    </row>
    <row r="32" spans="1:17" ht="12.75" customHeight="1" x14ac:dyDescent="0.2">
      <c r="A32" s="388"/>
      <c r="B32" s="391" t="s">
        <v>25</v>
      </c>
      <c r="C32" s="391" t="s">
        <v>0</v>
      </c>
      <c r="D32" s="390" t="s">
        <v>32</v>
      </c>
      <c r="E32" s="390" t="s">
        <v>8</v>
      </c>
      <c r="F32" s="390" t="s">
        <v>9</v>
      </c>
      <c r="G32" s="390" t="s">
        <v>10</v>
      </c>
      <c r="H32" s="390" t="s">
        <v>11</v>
      </c>
      <c r="I32" s="390" t="s">
        <v>33</v>
      </c>
      <c r="J32" s="390" t="s">
        <v>13</v>
      </c>
      <c r="K32" s="390" t="s">
        <v>34</v>
      </c>
      <c r="L32" s="390" t="s">
        <v>35</v>
      </c>
      <c r="M32" s="388" t="s">
        <v>16</v>
      </c>
      <c r="N32" s="378" t="s">
        <v>17</v>
      </c>
      <c r="O32" s="378" t="s">
        <v>49</v>
      </c>
      <c r="P32" s="389" t="s">
        <v>52</v>
      </c>
      <c r="Q32" s="389" t="s">
        <v>1</v>
      </c>
    </row>
    <row r="33" spans="1:17" x14ac:dyDescent="0.2">
      <c r="A33" s="388"/>
      <c r="B33" s="391"/>
      <c r="C33" s="391"/>
      <c r="D33" s="390"/>
      <c r="E33" s="390"/>
      <c r="F33" s="390"/>
      <c r="G33" s="390"/>
      <c r="H33" s="390"/>
      <c r="I33" s="390"/>
      <c r="J33" s="390"/>
      <c r="K33" s="390"/>
      <c r="L33" s="390"/>
      <c r="M33" s="388"/>
      <c r="N33" s="378"/>
      <c r="O33" s="378"/>
      <c r="P33" s="389"/>
      <c r="Q33" s="389"/>
    </row>
    <row r="34" spans="1:17" x14ac:dyDescent="0.2">
      <c r="A34" s="388"/>
      <c r="B34" s="391"/>
      <c r="C34" s="391"/>
      <c r="D34" s="390"/>
      <c r="E34" s="390"/>
      <c r="F34" s="390"/>
      <c r="G34" s="390"/>
      <c r="H34" s="390"/>
      <c r="I34" s="390"/>
      <c r="J34" s="390"/>
      <c r="K34" s="390"/>
      <c r="L34" s="390"/>
      <c r="M34" s="388"/>
      <c r="N34" s="378"/>
      <c r="O34" s="378"/>
      <c r="P34" s="389"/>
      <c r="Q34" s="389"/>
    </row>
    <row r="35" spans="1:17" x14ac:dyDescent="0.2">
      <c r="A35" s="388"/>
      <c r="B35" s="391"/>
      <c r="C35" s="391"/>
      <c r="D35" s="390"/>
      <c r="E35" s="390"/>
      <c r="F35" s="390"/>
      <c r="G35" s="390"/>
      <c r="H35" s="390"/>
      <c r="I35" s="390"/>
      <c r="J35" s="390"/>
      <c r="K35" s="390"/>
      <c r="L35" s="390"/>
      <c r="M35" s="388"/>
      <c r="N35" s="378"/>
      <c r="O35" s="378"/>
      <c r="P35" s="389"/>
      <c r="Q35" s="389"/>
    </row>
    <row r="36" spans="1:17" x14ac:dyDescent="0.2">
      <c r="A36" s="388"/>
      <c r="B36" s="391"/>
      <c r="C36" s="391"/>
      <c r="D36" s="390"/>
      <c r="E36" s="390"/>
      <c r="F36" s="390"/>
      <c r="G36" s="390"/>
      <c r="H36" s="390"/>
      <c r="I36" s="390"/>
      <c r="J36" s="390"/>
      <c r="K36" s="390"/>
      <c r="L36" s="390"/>
      <c r="M36" s="388"/>
      <c r="N36" s="378"/>
      <c r="O36" s="378"/>
      <c r="P36" s="389"/>
      <c r="Q36" s="389"/>
    </row>
    <row r="37" spans="1:17" x14ac:dyDescent="0.2">
      <c r="A37" s="388"/>
      <c r="B37" s="391"/>
      <c r="C37" s="391"/>
      <c r="D37" s="390"/>
      <c r="E37" s="390"/>
      <c r="F37" s="390"/>
      <c r="G37" s="390"/>
      <c r="H37" s="390"/>
      <c r="I37" s="390"/>
      <c r="J37" s="390"/>
      <c r="K37" s="390"/>
      <c r="L37" s="390"/>
      <c r="M37" s="388"/>
      <c r="N37" s="378"/>
      <c r="O37" s="378"/>
      <c r="P37" s="389"/>
      <c r="Q37" s="389"/>
    </row>
    <row r="38" spans="1:17" x14ac:dyDescent="0.2">
      <c r="A38" s="388"/>
      <c r="B38" s="391"/>
      <c r="C38" s="391"/>
      <c r="D38" s="390"/>
      <c r="E38" s="390"/>
      <c r="F38" s="390"/>
      <c r="G38" s="390"/>
      <c r="H38" s="390"/>
      <c r="I38" s="390"/>
      <c r="J38" s="390"/>
      <c r="K38" s="390"/>
      <c r="L38" s="390"/>
      <c r="M38" s="388"/>
      <c r="N38" s="378"/>
      <c r="O38" s="378"/>
      <c r="P38" s="389"/>
      <c r="Q38" s="389"/>
    </row>
    <row r="39" spans="1:17" x14ac:dyDescent="0.2">
      <c r="A39" s="388"/>
      <c r="B39" s="391"/>
      <c r="C39" s="391"/>
      <c r="D39" s="390"/>
      <c r="E39" s="390"/>
      <c r="F39" s="390"/>
      <c r="G39" s="390"/>
      <c r="H39" s="390"/>
      <c r="I39" s="390"/>
      <c r="J39" s="390"/>
      <c r="K39" s="390"/>
      <c r="L39" s="390"/>
      <c r="M39" s="388"/>
      <c r="N39" s="378"/>
      <c r="O39" s="378"/>
      <c r="P39" s="389"/>
      <c r="Q39" s="389"/>
    </row>
    <row r="40" spans="1:17" ht="32" x14ac:dyDescent="0.2">
      <c r="A40" s="38"/>
      <c r="B40" s="39"/>
      <c r="C40" s="40"/>
      <c r="D40" s="41">
        <v>20</v>
      </c>
      <c r="E40" s="39">
        <v>1</v>
      </c>
      <c r="F40" s="39">
        <v>5</v>
      </c>
      <c r="G40" s="39">
        <v>1</v>
      </c>
      <c r="H40" s="39">
        <v>1</v>
      </c>
      <c r="I40" s="42">
        <v>2</v>
      </c>
      <c r="J40" s="42">
        <v>1</v>
      </c>
      <c r="K40" s="39">
        <v>6</v>
      </c>
      <c r="L40" s="39">
        <v>2</v>
      </c>
      <c r="M40" s="43" t="s">
        <v>70</v>
      </c>
      <c r="N40" s="44"/>
      <c r="O40" s="44"/>
      <c r="P40" s="45"/>
      <c r="Q40" s="46"/>
    </row>
    <row r="41" spans="1:17" ht="16" x14ac:dyDescent="0.2">
      <c r="A41" s="18">
        <f>'A kopā'!A40</f>
        <v>1</v>
      </c>
      <c r="B41" s="75" t="str">
        <f>'A kopā'!B40</f>
        <v>Marta Vītola</v>
      </c>
      <c r="C41" s="75" t="str">
        <f>'A kopā'!D40</f>
        <v>BJC Daugmale</v>
      </c>
      <c r="D41" s="2"/>
      <c r="E41" s="2"/>
      <c r="F41" s="2"/>
      <c r="G41" s="2"/>
      <c r="H41" s="56"/>
      <c r="I41" s="2"/>
      <c r="J41" s="2"/>
      <c r="K41" s="57"/>
      <c r="L41" s="2"/>
      <c r="M41" s="2"/>
      <c r="N41" s="219" t="s">
        <v>185</v>
      </c>
      <c r="O41" s="219"/>
      <c r="P41" s="219" t="e">
        <f t="shared" ref="P41:P52" si="0">N41+M41*$R$3</f>
        <v>#VALUE!</v>
      </c>
      <c r="Q41" s="2" t="s">
        <v>48</v>
      </c>
    </row>
    <row r="42" spans="1:17" ht="16" x14ac:dyDescent="0.2">
      <c r="A42" s="75">
        <f>'A kopā'!A41</f>
        <v>2</v>
      </c>
      <c r="B42" s="75" t="str">
        <f>'A kopā'!B41</f>
        <v>Denisa Straume (Strode)</v>
      </c>
      <c r="C42" s="75" t="str">
        <f>'A kopā'!D41</f>
        <v>BJC Daugmale</v>
      </c>
      <c r="D42" s="2"/>
      <c r="E42" s="2"/>
      <c r="F42" s="2"/>
      <c r="G42" s="2"/>
      <c r="H42" s="56"/>
      <c r="I42" s="2"/>
      <c r="J42" s="2"/>
      <c r="K42" s="57"/>
      <c r="L42" s="2"/>
      <c r="M42" s="2"/>
      <c r="N42" s="219" t="s">
        <v>185</v>
      </c>
      <c r="O42" s="219"/>
      <c r="P42" s="219" t="e">
        <f t="shared" si="0"/>
        <v>#VALUE!</v>
      </c>
      <c r="Q42" s="2" t="s">
        <v>48</v>
      </c>
    </row>
    <row r="43" spans="1:17" ht="16" x14ac:dyDescent="0.2">
      <c r="A43" s="75">
        <f>'A kopā'!A42</f>
        <v>3</v>
      </c>
      <c r="B43" s="75" t="str">
        <f>'A kopā'!B42</f>
        <v>Agnese Strode</v>
      </c>
      <c r="C43" s="75" t="str">
        <f>'A kopā'!D42</f>
        <v>BJC Daugmale</v>
      </c>
      <c r="D43" s="2"/>
      <c r="E43" s="2"/>
      <c r="F43" s="2"/>
      <c r="G43" s="2"/>
      <c r="H43" s="56"/>
      <c r="I43" s="2"/>
      <c r="J43" s="2"/>
      <c r="K43" s="57"/>
      <c r="L43" s="2"/>
      <c r="M43" s="2"/>
      <c r="N43" s="219" t="s">
        <v>185</v>
      </c>
      <c r="O43" s="219"/>
      <c r="P43" s="219" t="e">
        <f t="shared" si="0"/>
        <v>#VALUE!</v>
      </c>
      <c r="Q43" s="2" t="s">
        <v>48</v>
      </c>
    </row>
    <row r="44" spans="1:17" ht="16" x14ac:dyDescent="0.2">
      <c r="A44" s="75">
        <f>'A kopā'!A43</f>
        <v>4</v>
      </c>
      <c r="B44" s="75" t="str">
        <f>'A kopā'!B43</f>
        <v>Inta Ivanova</v>
      </c>
      <c r="C44" s="75" t="str">
        <f>'A kopā'!D43</f>
        <v>BJC Daugmale</v>
      </c>
      <c r="D44" s="2"/>
      <c r="E44" s="2"/>
      <c r="F44" s="2"/>
      <c r="G44" s="2"/>
      <c r="H44" s="56"/>
      <c r="I44" s="2"/>
      <c r="J44" s="2"/>
      <c r="K44" s="57"/>
      <c r="L44" s="2"/>
      <c r="M44" s="2"/>
      <c r="N44" s="219" t="s">
        <v>185</v>
      </c>
      <c r="O44" s="219"/>
      <c r="P44" s="219" t="e">
        <f t="shared" si="0"/>
        <v>#VALUE!</v>
      </c>
      <c r="Q44" s="2" t="s">
        <v>48</v>
      </c>
    </row>
    <row r="45" spans="1:17" ht="16" x14ac:dyDescent="0.2">
      <c r="A45" s="75">
        <f>'A kopā'!A44</f>
        <v>5</v>
      </c>
      <c r="B45" s="75" t="str">
        <f>'A kopā'!B44</f>
        <v>Izolde Ivanova</v>
      </c>
      <c r="C45" s="75" t="str">
        <f>'A kopā'!D44</f>
        <v>BJC Daugmale</v>
      </c>
      <c r="D45" s="2"/>
      <c r="E45" s="2"/>
      <c r="F45" s="2"/>
      <c r="G45" s="2"/>
      <c r="H45" s="56"/>
      <c r="I45" s="2"/>
      <c r="J45" s="2"/>
      <c r="K45" s="57"/>
      <c r="L45" s="2"/>
      <c r="M45" s="2"/>
      <c r="N45" s="219" t="s">
        <v>185</v>
      </c>
      <c r="O45" s="219"/>
      <c r="P45" s="219" t="e">
        <f t="shared" si="0"/>
        <v>#VALUE!</v>
      </c>
      <c r="Q45" s="63" t="s">
        <v>48</v>
      </c>
    </row>
    <row r="46" spans="1:17" ht="16" x14ac:dyDescent="0.2">
      <c r="A46" s="75">
        <f>'A kopā'!A45</f>
        <v>6</v>
      </c>
      <c r="B46" s="75" t="str">
        <f>'A kopā'!B45</f>
        <v>Madara Krūmiņa</v>
      </c>
      <c r="C46" s="75" t="str">
        <f>'A kopā'!D45</f>
        <v>BJC Daugmale</v>
      </c>
      <c r="D46" s="2"/>
      <c r="E46" s="2"/>
      <c r="F46" s="2"/>
      <c r="G46" s="2"/>
      <c r="H46" s="56"/>
      <c r="I46" s="2"/>
      <c r="J46" s="2"/>
      <c r="K46" s="57"/>
      <c r="L46" s="2"/>
      <c r="M46" s="2"/>
      <c r="N46" s="219">
        <v>3.5069444444444445E-3</v>
      </c>
      <c r="O46" s="219"/>
      <c r="P46" s="219">
        <f t="shared" si="0"/>
        <v>3.5069444444444445E-3</v>
      </c>
      <c r="Q46" s="2">
        <v>4</v>
      </c>
    </row>
    <row r="47" spans="1:17" ht="16" x14ac:dyDescent="0.2">
      <c r="A47" s="75">
        <f>'A kopā'!A46</f>
        <v>7</v>
      </c>
      <c r="B47" s="75" t="str">
        <f>'A kopā'!B46</f>
        <v>Elza Baraka </v>
      </c>
      <c r="C47" s="75" t="str">
        <f>'A kopā'!D46</f>
        <v>BJC Daugmale</v>
      </c>
      <c r="D47" s="2"/>
      <c r="E47" s="2"/>
      <c r="F47" s="2"/>
      <c r="G47" s="2"/>
      <c r="H47" s="56"/>
      <c r="I47" s="2"/>
      <c r="J47" s="2"/>
      <c r="K47" s="57"/>
      <c r="L47" s="2"/>
      <c r="M47" s="2"/>
      <c r="N47" s="219">
        <v>3.2754629629629631E-3</v>
      </c>
      <c r="O47" s="219"/>
      <c r="P47" s="219">
        <f t="shared" si="0"/>
        <v>3.2754629629629631E-3</v>
      </c>
      <c r="Q47" s="2">
        <v>3</v>
      </c>
    </row>
    <row r="48" spans="1:17" ht="16" x14ac:dyDescent="0.2">
      <c r="A48" s="75">
        <f>'A kopā'!A47</f>
        <v>8</v>
      </c>
      <c r="B48" s="75" t="str">
        <f>'A kopā'!B47</f>
        <v>Samanta Vilka</v>
      </c>
      <c r="C48" s="75" t="str">
        <f>'A kopā'!D47</f>
        <v>BJC Daugmale</v>
      </c>
      <c r="D48" s="60"/>
      <c r="E48" s="60"/>
      <c r="F48" s="60"/>
      <c r="G48" s="60"/>
      <c r="H48" s="60"/>
      <c r="I48" s="60"/>
      <c r="J48" s="60"/>
      <c r="K48" s="60"/>
      <c r="L48" s="60"/>
      <c r="M48" s="2"/>
      <c r="N48" s="219">
        <v>4.9421296296296288E-3</v>
      </c>
      <c r="O48" s="219"/>
      <c r="P48" s="219">
        <f t="shared" si="0"/>
        <v>4.9421296296296288E-3</v>
      </c>
      <c r="Q48" s="60">
        <v>6</v>
      </c>
    </row>
    <row r="49" spans="1:17" ht="16" x14ac:dyDescent="0.2">
      <c r="A49" s="75">
        <f>'A kopā'!A48</f>
        <v>9</v>
      </c>
      <c r="B49" s="75" t="str">
        <f>'A kopā'!B48</f>
        <v>Ilze Vaivode</v>
      </c>
      <c r="C49" s="75" t="str">
        <f>'A kopā'!D48</f>
        <v>PES</v>
      </c>
      <c r="D49" s="2"/>
      <c r="E49" s="2"/>
      <c r="F49" s="2"/>
      <c r="G49" s="2"/>
      <c r="H49" s="56"/>
      <c r="I49" s="2"/>
      <c r="J49" s="2"/>
      <c r="K49" s="57"/>
      <c r="L49" s="2"/>
      <c r="M49" s="2"/>
      <c r="N49" s="11">
        <v>2.4537037037037036E-3</v>
      </c>
      <c r="O49" s="11"/>
      <c r="P49" s="219">
        <f t="shared" si="0"/>
        <v>2.4537037037037036E-3</v>
      </c>
      <c r="Q49" s="2">
        <v>1</v>
      </c>
    </row>
    <row r="50" spans="1:17" ht="16" x14ac:dyDescent="0.2">
      <c r="A50" s="75">
        <f>'A kopā'!A49</f>
        <v>10</v>
      </c>
      <c r="B50" s="75" t="str">
        <f>'A kopā'!B49</f>
        <v>Kristīne Rjabova</v>
      </c>
      <c r="C50" s="75" t="str">
        <f>'A kopā'!D49</f>
        <v>BJC Daugmale</v>
      </c>
      <c r="D50" s="60"/>
      <c r="E50" s="60"/>
      <c r="F50" s="60"/>
      <c r="G50" s="60"/>
      <c r="H50" s="60"/>
      <c r="I50" s="60"/>
      <c r="J50" s="60"/>
      <c r="K50" s="60"/>
      <c r="L50" s="60"/>
      <c r="M50" s="2"/>
      <c r="N50" s="11">
        <v>3.0208333333333333E-3</v>
      </c>
      <c r="O50" s="11"/>
      <c r="P50" s="219">
        <f t="shared" si="0"/>
        <v>3.0208333333333333E-3</v>
      </c>
      <c r="Q50" s="60">
        <v>2</v>
      </c>
    </row>
    <row r="51" spans="1:17" ht="16" x14ac:dyDescent="0.2">
      <c r="A51" s="75">
        <f>'A kopā'!A50</f>
        <v>11</v>
      </c>
      <c r="B51" s="75" t="str">
        <f>'A kopā'!B50</f>
        <v>Antra Racena</v>
      </c>
      <c r="C51" s="75" t="str">
        <f>'A kopā'!D50</f>
        <v>RPS</v>
      </c>
      <c r="D51" s="2"/>
      <c r="E51" s="2"/>
      <c r="F51" s="2"/>
      <c r="G51" s="2"/>
      <c r="H51" s="56"/>
      <c r="I51" s="2"/>
      <c r="J51" s="2"/>
      <c r="K51" s="57"/>
      <c r="L51" s="2"/>
      <c r="M51" s="2"/>
      <c r="N51" s="11">
        <v>4.2129629629629626E-3</v>
      </c>
      <c r="O51" s="11"/>
      <c r="P51" s="219">
        <f t="shared" si="0"/>
        <v>4.2129629629629626E-3</v>
      </c>
      <c r="Q51" s="2">
        <v>5</v>
      </c>
    </row>
    <row r="52" spans="1:17" ht="16" x14ac:dyDescent="0.2">
      <c r="A52" s="75">
        <f>'A kopā'!A51</f>
        <v>12</v>
      </c>
      <c r="B52" s="75" t="str">
        <f>'A kopā'!B51</f>
        <v>Ravita Rone</v>
      </c>
      <c r="C52" s="75" t="str">
        <f>'A kopā'!D51</f>
        <v>RPS</v>
      </c>
      <c r="D52" s="60"/>
      <c r="E52" s="60"/>
      <c r="F52" s="60"/>
      <c r="G52" s="60"/>
      <c r="H52" s="60"/>
      <c r="I52" s="60"/>
      <c r="J52" s="60"/>
      <c r="K52" s="60"/>
      <c r="L52" s="60"/>
      <c r="M52" s="2"/>
      <c r="N52" s="11">
        <v>5.1736111111111115E-3</v>
      </c>
      <c r="O52" s="11"/>
      <c r="P52" s="219">
        <f t="shared" si="0"/>
        <v>5.1736111111111115E-3</v>
      </c>
      <c r="Q52" s="60">
        <v>7</v>
      </c>
    </row>
    <row r="53" spans="1:17" ht="16" hidden="1" x14ac:dyDescent="0.2">
      <c r="A53" s="75">
        <f>'A kopā'!A52</f>
        <v>13</v>
      </c>
      <c r="B53" s="75">
        <f>'A kopā'!B52</f>
        <v>0</v>
      </c>
      <c r="C53" s="75">
        <f>'A kopā'!D52</f>
        <v>0</v>
      </c>
      <c r="D53" s="2"/>
      <c r="E53" s="2"/>
      <c r="F53" s="2"/>
      <c r="G53" s="2"/>
      <c r="H53" s="56"/>
      <c r="I53" s="2"/>
      <c r="J53" s="2"/>
      <c r="K53" s="57"/>
      <c r="L53" s="2"/>
      <c r="M53" s="2"/>
      <c r="N53" s="11"/>
      <c r="O53" s="11"/>
      <c r="P53" s="11"/>
      <c r="Q53" s="2"/>
    </row>
    <row r="54" spans="1:17" hidden="1" x14ac:dyDescent="0.2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2"/>
      <c r="N54" s="11"/>
      <c r="O54" s="11"/>
      <c r="P54" s="11"/>
      <c r="Q54" s="60"/>
    </row>
    <row r="55" spans="1:17" ht="16" hidden="1" x14ac:dyDescent="0.2">
      <c r="A55" s="75"/>
      <c r="B55" s="1"/>
      <c r="C55" s="1"/>
      <c r="D55" s="2"/>
      <c r="E55" s="2"/>
      <c r="F55" s="2"/>
      <c r="G55" s="2"/>
      <c r="H55" s="56"/>
      <c r="I55" s="2"/>
      <c r="J55" s="2"/>
      <c r="K55" s="57"/>
      <c r="L55" s="2"/>
      <c r="M55" s="2"/>
      <c r="N55" s="11"/>
      <c r="O55" s="11"/>
      <c r="P55" s="11"/>
      <c r="Q55" s="2"/>
    </row>
  </sheetData>
  <sheetProtection selectLockedCells="1" selectUnlockedCells="1"/>
  <autoFilter ref="A40:R40">
    <sortState ref="A41:R52">
      <sortCondition ref="A40"/>
    </sortState>
  </autoFilter>
  <mergeCells count="34">
    <mergeCell ref="E4:E11"/>
    <mergeCell ref="F4:F11"/>
    <mergeCell ref="G4:G11"/>
    <mergeCell ref="H4:H11"/>
    <mergeCell ref="A4:A11"/>
    <mergeCell ref="B4:B11"/>
    <mergeCell ref="C4:C11"/>
    <mergeCell ref="D4:D11"/>
    <mergeCell ref="M4:M11"/>
    <mergeCell ref="N4:N11"/>
    <mergeCell ref="P4:P11"/>
    <mergeCell ref="Q4:Q11"/>
    <mergeCell ref="I4:I11"/>
    <mergeCell ref="J4:J11"/>
    <mergeCell ref="K4:K11"/>
    <mergeCell ref="L4:L11"/>
    <mergeCell ref="O4:O11"/>
    <mergeCell ref="E32:E39"/>
    <mergeCell ref="F32:F39"/>
    <mergeCell ref="G32:G39"/>
    <mergeCell ref="H32:H39"/>
    <mergeCell ref="A32:A39"/>
    <mergeCell ref="B32:B39"/>
    <mergeCell ref="C32:C39"/>
    <mergeCell ref="D32:D39"/>
    <mergeCell ref="M32:M39"/>
    <mergeCell ref="N32:N39"/>
    <mergeCell ref="P32:P39"/>
    <mergeCell ref="Q32:Q39"/>
    <mergeCell ref="I32:I39"/>
    <mergeCell ref="J32:J39"/>
    <mergeCell ref="K32:K39"/>
    <mergeCell ref="L32:L39"/>
    <mergeCell ref="O32:O39"/>
  </mergeCells>
  <phoneticPr fontId="5" type="noConversion"/>
  <pageMargins left="0.39027777777777778" right="3.9583333333333331E-2" top="0.19652777777777777" bottom="0.15763888888888888" header="0.51180555555555551" footer="0.51180555555555551"/>
  <pageSetup paperSize="9" scale="91" firstPageNumber="0" orientation="landscape" verticalDpi="300" r:id="rId1"/>
  <headerFooter alignWithMargins="0"/>
  <rowBreaks count="1" manualBreakCount="1">
    <brk id="2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55"/>
  <sheetViews>
    <sheetView view="pageBreakPreview" topLeftCell="A10" zoomScale="125" zoomScaleSheetLayoutView="80" workbookViewId="0">
      <selection activeCell="P21" sqref="P21"/>
    </sheetView>
  </sheetViews>
  <sheetFormatPr baseColWidth="10" defaultColWidth="8.83203125" defaultRowHeight="15" x14ac:dyDescent="0.2"/>
  <cols>
    <col min="2" max="2" width="19.5" customWidth="1"/>
    <col min="3" max="3" width="16.6640625" customWidth="1"/>
    <col min="8" max="8" width="8" customWidth="1"/>
    <col min="9" max="9" width="7.33203125" customWidth="1"/>
    <col min="11" max="11" width="7.5" customWidth="1"/>
    <col min="15" max="15" width="0" hidden="1" customWidth="1"/>
  </cols>
  <sheetData>
    <row r="1" spans="1:18" ht="19" x14ac:dyDescent="0.25">
      <c r="A1" t="str">
        <f>A29</f>
        <v>Rīgas atklātās sacensības sporta tūrisma un alpīnisma tehnikā  2018. gada 15. aprīlī</v>
      </c>
      <c r="B1" s="37"/>
      <c r="C1" s="37"/>
      <c r="D1" s="3"/>
      <c r="E1" s="37"/>
      <c r="F1" s="37"/>
      <c r="G1" s="37"/>
      <c r="H1" s="37"/>
      <c r="I1" s="37"/>
      <c r="J1" s="37"/>
      <c r="N1" s="6"/>
      <c r="O1" s="6"/>
      <c r="P1" s="7"/>
      <c r="Q1" s="7"/>
    </row>
    <row r="2" spans="1:18" ht="19" x14ac:dyDescent="0.25">
      <c r="B2" s="37"/>
      <c r="C2" s="37" t="s">
        <v>55</v>
      </c>
      <c r="D2" s="3"/>
      <c r="E2" s="37"/>
      <c r="F2" s="37"/>
      <c r="G2" s="37"/>
      <c r="H2" s="37"/>
      <c r="I2" s="37"/>
      <c r="J2" s="37"/>
      <c r="N2" s="6"/>
      <c r="O2" s="6"/>
      <c r="P2" s="7"/>
      <c r="Q2" s="7"/>
    </row>
    <row r="3" spans="1:18" ht="19" x14ac:dyDescent="0.25">
      <c r="A3" s="3"/>
      <c r="B3" s="3" t="str">
        <f>'A kopā'!B2</f>
        <v>A grupa zēni</v>
      </c>
      <c r="C3" s="3"/>
      <c r="N3" s="6"/>
      <c r="O3" s="6"/>
      <c r="P3" s="7"/>
      <c r="Q3" s="7"/>
    </row>
    <row r="4" spans="1:18" ht="12.75" customHeight="1" x14ac:dyDescent="0.2">
      <c r="A4" s="388"/>
      <c r="B4" s="391" t="s">
        <v>25</v>
      </c>
      <c r="C4" s="391" t="s">
        <v>0</v>
      </c>
      <c r="D4" s="390" t="s">
        <v>32</v>
      </c>
      <c r="E4" s="390" t="s">
        <v>8</v>
      </c>
      <c r="F4" s="390" t="s">
        <v>9</v>
      </c>
      <c r="G4" s="390" t="s">
        <v>10</v>
      </c>
      <c r="H4" s="390" t="s">
        <v>11</v>
      </c>
      <c r="I4" s="390" t="s">
        <v>33</v>
      </c>
      <c r="J4" s="390" t="s">
        <v>13</v>
      </c>
      <c r="K4" s="390" t="s">
        <v>34</v>
      </c>
      <c r="L4" s="390" t="s">
        <v>35</v>
      </c>
      <c r="M4" s="388" t="s">
        <v>16</v>
      </c>
      <c r="N4" s="378" t="s">
        <v>17</v>
      </c>
      <c r="O4" s="378" t="s">
        <v>49</v>
      </c>
      <c r="P4" s="389" t="s">
        <v>52</v>
      </c>
      <c r="Q4" s="389" t="s">
        <v>1</v>
      </c>
    </row>
    <row r="5" spans="1:18" ht="15" customHeight="1" x14ac:dyDescent="0.2">
      <c r="A5" s="388"/>
      <c r="B5" s="391"/>
      <c r="C5" s="391"/>
      <c r="D5" s="390"/>
      <c r="E5" s="390"/>
      <c r="F5" s="390"/>
      <c r="G5" s="390"/>
      <c r="H5" s="390"/>
      <c r="I5" s="390"/>
      <c r="J5" s="390"/>
      <c r="K5" s="390"/>
      <c r="L5" s="390"/>
      <c r="M5" s="388"/>
      <c r="N5" s="378"/>
      <c r="O5" s="378"/>
      <c r="P5" s="389"/>
      <c r="Q5" s="389"/>
    </row>
    <row r="6" spans="1:18" ht="15" customHeight="1" x14ac:dyDescent="0.2">
      <c r="A6" s="388"/>
      <c r="B6" s="391"/>
      <c r="C6" s="391"/>
      <c r="D6" s="390"/>
      <c r="E6" s="390"/>
      <c r="F6" s="390"/>
      <c r="G6" s="390"/>
      <c r="H6" s="390"/>
      <c r="I6" s="390"/>
      <c r="J6" s="390"/>
      <c r="K6" s="390"/>
      <c r="L6" s="390"/>
      <c r="M6" s="388"/>
      <c r="N6" s="378"/>
      <c r="O6" s="378"/>
      <c r="P6" s="389"/>
      <c r="Q6" s="389"/>
    </row>
    <row r="7" spans="1:18" ht="15" customHeight="1" x14ac:dyDescent="0.2">
      <c r="A7" s="388"/>
      <c r="B7" s="391"/>
      <c r="C7" s="391"/>
      <c r="D7" s="390"/>
      <c r="E7" s="390"/>
      <c r="F7" s="390"/>
      <c r="G7" s="390"/>
      <c r="H7" s="390"/>
      <c r="I7" s="390"/>
      <c r="J7" s="390"/>
      <c r="K7" s="390"/>
      <c r="L7" s="390"/>
      <c r="M7" s="388"/>
      <c r="N7" s="378"/>
      <c r="O7" s="378"/>
      <c r="P7" s="389"/>
      <c r="Q7" s="389"/>
    </row>
    <row r="8" spans="1:18" ht="15" customHeight="1" x14ac:dyDescent="0.2">
      <c r="A8" s="388"/>
      <c r="B8" s="391"/>
      <c r="C8" s="391"/>
      <c r="D8" s="390"/>
      <c r="E8" s="390"/>
      <c r="F8" s="390"/>
      <c r="G8" s="390"/>
      <c r="H8" s="390"/>
      <c r="I8" s="390"/>
      <c r="J8" s="390"/>
      <c r="K8" s="390"/>
      <c r="L8" s="390"/>
      <c r="M8" s="388"/>
      <c r="N8" s="378"/>
      <c r="O8" s="378"/>
      <c r="P8" s="389"/>
      <c r="Q8" s="389"/>
    </row>
    <row r="9" spans="1:18" ht="15" customHeight="1" x14ac:dyDescent="0.2">
      <c r="A9" s="388"/>
      <c r="B9" s="391"/>
      <c r="C9" s="391"/>
      <c r="D9" s="390"/>
      <c r="E9" s="390"/>
      <c r="F9" s="390"/>
      <c r="G9" s="390"/>
      <c r="H9" s="390"/>
      <c r="I9" s="390"/>
      <c r="J9" s="390"/>
      <c r="K9" s="390"/>
      <c r="L9" s="390"/>
      <c r="M9" s="388"/>
      <c r="N9" s="378"/>
      <c r="O9" s="378"/>
      <c r="P9" s="389"/>
      <c r="Q9" s="389"/>
      <c r="R9" s="181">
        <v>3.4722222222222224E-4</v>
      </c>
    </row>
    <row r="10" spans="1:18" ht="15" customHeight="1" x14ac:dyDescent="0.2">
      <c r="A10" s="388"/>
      <c r="B10" s="391"/>
      <c r="C10" s="391"/>
      <c r="D10" s="390"/>
      <c r="E10" s="390"/>
      <c r="F10" s="390"/>
      <c r="G10" s="390"/>
      <c r="H10" s="390"/>
      <c r="I10" s="390"/>
      <c r="J10" s="390"/>
      <c r="K10" s="390"/>
      <c r="L10" s="390"/>
      <c r="M10" s="388"/>
      <c r="N10" s="378"/>
      <c r="O10" s="378"/>
      <c r="P10" s="389"/>
      <c r="Q10" s="389"/>
    </row>
    <row r="11" spans="1:18" ht="15" customHeight="1" x14ac:dyDescent="0.2">
      <c r="A11" s="388"/>
      <c r="B11" s="391"/>
      <c r="C11" s="391"/>
      <c r="D11" s="390"/>
      <c r="E11" s="390"/>
      <c r="F11" s="390"/>
      <c r="G11" s="390"/>
      <c r="H11" s="390"/>
      <c r="I11" s="390"/>
      <c r="J11" s="390"/>
      <c r="K11" s="390"/>
      <c r="L11" s="390"/>
      <c r="M11" s="388"/>
      <c r="N11" s="378"/>
      <c r="O11" s="378"/>
      <c r="P11" s="389"/>
      <c r="Q11" s="389"/>
    </row>
    <row r="12" spans="1:18" ht="49.5" customHeight="1" x14ac:dyDescent="0.2">
      <c r="A12" s="38"/>
      <c r="B12" s="39"/>
      <c r="C12" s="40"/>
      <c r="D12" s="41">
        <v>20</v>
      </c>
      <c r="E12" s="39">
        <v>1</v>
      </c>
      <c r="F12" s="39">
        <v>5</v>
      </c>
      <c r="G12" s="39">
        <v>1</v>
      </c>
      <c r="H12" s="39">
        <v>1</v>
      </c>
      <c r="I12" s="42">
        <v>2</v>
      </c>
      <c r="J12" s="42">
        <v>1</v>
      </c>
      <c r="K12" s="39">
        <v>6</v>
      </c>
      <c r="L12" s="39">
        <v>2</v>
      </c>
      <c r="M12" s="43" t="s">
        <v>74</v>
      </c>
      <c r="N12" s="44"/>
      <c r="O12" s="44"/>
      <c r="P12" s="45"/>
      <c r="Q12" s="46"/>
    </row>
    <row r="13" spans="1:18" ht="19.5" customHeight="1" x14ac:dyDescent="0.2">
      <c r="A13" s="14">
        <f>'A kopā'!A12</f>
        <v>1</v>
      </c>
      <c r="B13" s="14" t="str">
        <f>'A kopā'!B12</f>
        <v>Jānis Čipa</v>
      </c>
      <c r="C13" s="14" t="str">
        <f>'A kopā'!D12</f>
        <v>BJC Daugmale</v>
      </c>
      <c r="D13" s="47"/>
      <c r="E13" s="48"/>
      <c r="F13" s="48"/>
      <c r="G13" s="48"/>
      <c r="H13" s="49"/>
      <c r="I13" s="18"/>
      <c r="J13" s="18"/>
      <c r="K13" s="50"/>
      <c r="L13" s="48"/>
      <c r="M13" s="2"/>
      <c r="N13" s="219">
        <v>4.8958333333333328E-3</v>
      </c>
      <c r="O13" s="219"/>
      <c r="P13" s="219">
        <v>4.8958333333333328E-3</v>
      </c>
      <c r="Q13" s="51">
        <v>2</v>
      </c>
    </row>
    <row r="14" spans="1:18" ht="18" customHeight="1" x14ac:dyDescent="0.2">
      <c r="A14" s="14">
        <f>'A kopā'!A13</f>
        <v>2</v>
      </c>
      <c r="B14" s="14" t="str">
        <f>'A kopā'!B13</f>
        <v>Kristiāns Klūģis</v>
      </c>
      <c r="C14" s="14" t="str">
        <f>'A kopā'!D13</f>
        <v>BJC Daugmale</v>
      </c>
      <c r="D14" s="2"/>
      <c r="E14" s="75"/>
      <c r="F14" s="75"/>
      <c r="G14" s="75"/>
      <c r="H14" s="52"/>
      <c r="I14" s="18"/>
      <c r="J14" s="18"/>
      <c r="K14" s="53"/>
      <c r="L14" s="75"/>
      <c r="M14" s="2"/>
      <c r="N14" s="219">
        <v>4.3055555555555555E-3</v>
      </c>
      <c r="O14" s="219"/>
      <c r="P14" s="219">
        <f>N14</f>
        <v>4.3055555555555555E-3</v>
      </c>
      <c r="Q14" s="19">
        <v>1</v>
      </c>
    </row>
    <row r="15" spans="1:18" ht="19.5" customHeight="1" x14ac:dyDescent="0.2">
      <c r="A15" s="14">
        <f>'A kopā'!A14</f>
        <v>3</v>
      </c>
      <c r="B15" s="14" t="str">
        <f>'A kopā'!B14</f>
        <v>Aleksandrs Čerņeikins</v>
      </c>
      <c r="C15" s="14" t="str">
        <f>'A kopā'!D14</f>
        <v>BJC Daugmale</v>
      </c>
      <c r="D15" s="2"/>
      <c r="E15" s="18"/>
      <c r="F15" s="18"/>
      <c r="G15" s="18"/>
      <c r="H15" s="52"/>
      <c r="I15" s="18"/>
      <c r="J15" s="18"/>
      <c r="K15" s="53"/>
      <c r="L15" s="18"/>
      <c r="M15" s="2"/>
      <c r="N15" s="219" t="s">
        <v>185</v>
      </c>
      <c r="O15" s="219"/>
      <c r="P15" s="219" t="s">
        <v>48</v>
      </c>
      <c r="Q15" s="19" t="s">
        <v>48</v>
      </c>
    </row>
    <row r="16" spans="1:18" ht="21.75" customHeight="1" x14ac:dyDescent="0.2">
      <c r="A16" s="14">
        <f>'A kopā'!A15</f>
        <v>4</v>
      </c>
      <c r="B16" s="14" t="str">
        <f>'A kopā'!B15</f>
        <v>Ralfs Jansons</v>
      </c>
      <c r="C16" s="14" t="str">
        <f>'A kopā'!D15</f>
        <v>BJC Daugmale</v>
      </c>
      <c r="D16" s="2"/>
      <c r="E16" s="18"/>
      <c r="F16" s="18"/>
      <c r="G16" s="18"/>
      <c r="H16" s="52"/>
      <c r="I16" s="18"/>
      <c r="J16" s="18"/>
      <c r="K16" s="53"/>
      <c r="L16" s="18"/>
      <c r="M16" s="2"/>
      <c r="N16" s="11">
        <v>5.6944444444444438E-3</v>
      </c>
      <c r="O16" s="11"/>
      <c r="P16" s="11">
        <v>5.6944444444444438E-3</v>
      </c>
      <c r="Q16" s="19">
        <v>3</v>
      </c>
    </row>
    <row r="17" spans="1:17" ht="20.25" customHeight="1" x14ac:dyDescent="0.2">
      <c r="A17" s="14">
        <f>'A kopā'!A16</f>
        <v>5</v>
      </c>
      <c r="B17" s="14" t="str">
        <f>'A kopā'!B16</f>
        <v>Daniels Turķis</v>
      </c>
      <c r="C17" s="14" t="str">
        <f>'A kopā'!D16</f>
        <v>BJC Daugmale</v>
      </c>
      <c r="D17" s="2"/>
      <c r="E17" s="18"/>
      <c r="F17" s="18"/>
      <c r="G17" s="18"/>
      <c r="H17" s="52"/>
      <c r="I17" s="18"/>
      <c r="J17" s="18"/>
      <c r="K17" s="53"/>
      <c r="L17" s="18"/>
      <c r="M17" s="2"/>
      <c r="N17" s="11" t="s">
        <v>185</v>
      </c>
      <c r="O17" s="11"/>
      <c r="P17" s="219" t="s">
        <v>48</v>
      </c>
      <c r="Q17" s="19" t="s">
        <v>48</v>
      </c>
    </row>
    <row r="18" spans="1:17" ht="16" x14ac:dyDescent="0.2">
      <c r="A18" s="14">
        <f>'A kopā'!A17</f>
        <v>6</v>
      </c>
      <c r="B18" s="14" t="str">
        <f>'A kopā'!B17</f>
        <v>Matijs Babris</v>
      </c>
      <c r="C18" s="14" t="str">
        <f>'A kopā'!D17</f>
        <v>BJC Daugmale</v>
      </c>
      <c r="D18" s="2"/>
      <c r="E18" s="18"/>
      <c r="F18" s="18"/>
      <c r="G18" s="18"/>
      <c r="H18" s="52"/>
      <c r="I18" s="18"/>
      <c r="J18" s="18"/>
      <c r="K18" s="53"/>
      <c r="L18" s="18"/>
      <c r="M18" s="2"/>
      <c r="N18" s="11" t="s">
        <v>185</v>
      </c>
      <c r="O18" s="11"/>
      <c r="P18" s="219" t="s">
        <v>48</v>
      </c>
      <c r="Q18" s="19" t="s">
        <v>48</v>
      </c>
    </row>
    <row r="19" spans="1:17" ht="16" x14ac:dyDescent="0.2">
      <c r="A19" s="14">
        <f>'A kopā'!A18</f>
        <v>7</v>
      </c>
      <c r="B19" s="14" t="str">
        <f>'A kopā'!B18</f>
        <v>Ralfs Jansons Spārītis</v>
      </c>
      <c r="C19" s="14" t="str">
        <f>'A kopā'!D18</f>
        <v>BJC Daugmale</v>
      </c>
      <c r="D19" s="2"/>
      <c r="E19" s="18"/>
      <c r="F19" s="18"/>
      <c r="G19" s="18"/>
      <c r="H19" s="52"/>
      <c r="I19" s="18"/>
      <c r="J19" s="18"/>
      <c r="K19" s="53"/>
      <c r="L19" s="18"/>
      <c r="M19" s="2"/>
      <c r="N19" s="11" t="s">
        <v>185</v>
      </c>
      <c r="O19" s="11"/>
      <c r="P19" s="219" t="s">
        <v>48</v>
      </c>
      <c r="Q19" s="19" t="s">
        <v>48</v>
      </c>
    </row>
    <row r="20" spans="1:17" ht="16" x14ac:dyDescent="0.2">
      <c r="A20" s="14">
        <f>'A kopā'!A19</f>
        <v>8</v>
      </c>
      <c r="B20" s="14" t="str">
        <f>'A kopā'!B19</f>
        <v>Ēriks Usanovs</v>
      </c>
      <c r="C20" s="14" t="str">
        <f>'A kopā'!D19</f>
        <v>BJC Daugmale</v>
      </c>
      <c r="D20" s="2"/>
      <c r="E20" s="18"/>
      <c r="F20" s="18"/>
      <c r="G20" s="18"/>
      <c r="H20" s="52"/>
      <c r="I20" s="18"/>
      <c r="J20" s="18"/>
      <c r="K20" s="53"/>
      <c r="L20" s="18"/>
      <c r="M20" s="2"/>
      <c r="N20" s="11" t="s">
        <v>185</v>
      </c>
      <c r="O20" s="11"/>
      <c r="P20" s="219" t="s">
        <v>48</v>
      </c>
      <c r="Q20" s="19" t="s">
        <v>48</v>
      </c>
    </row>
    <row r="21" spans="1:17" ht="16" x14ac:dyDescent="0.2">
      <c r="A21" s="14">
        <f>'A kopā'!A20</f>
        <v>9</v>
      </c>
      <c r="B21" s="14">
        <f>'A kopā'!B20</f>
        <v>0</v>
      </c>
      <c r="C21" s="14">
        <f>'A kopā'!D20</f>
        <v>0</v>
      </c>
      <c r="D21" s="2"/>
      <c r="E21" s="75"/>
      <c r="F21" s="75"/>
      <c r="G21" s="75"/>
      <c r="H21" s="52"/>
      <c r="I21" s="75"/>
      <c r="J21" s="75"/>
      <c r="K21" s="53"/>
      <c r="L21" s="75"/>
      <c r="M21" s="2"/>
      <c r="N21" s="11"/>
      <c r="O21" s="11"/>
      <c r="P21" s="11"/>
      <c r="Q21" s="19"/>
    </row>
    <row r="22" spans="1:17" ht="16" x14ac:dyDescent="0.2">
      <c r="A22" s="14">
        <f>'A kopā'!A21</f>
        <v>10</v>
      </c>
      <c r="B22" s="14">
        <f>'A kopā'!B21</f>
        <v>0</v>
      </c>
      <c r="C22" s="14">
        <f>'A kopā'!D21</f>
        <v>0</v>
      </c>
      <c r="D22" s="2"/>
      <c r="E22" s="75"/>
      <c r="F22" s="75"/>
      <c r="G22" s="75"/>
      <c r="H22" s="52"/>
      <c r="I22" s="75"/>
      <c r="J22" s="75"/>
      <c r="K22" s="53"/>
      <c r="L22" s="75"/>
      <c r="M22" s="2"/>
      <c r="N22" s="11"/>
      <c r="O22" s="11"/>
      <c r="P22" s="11"/>
      <c r="Q22" s="19"/>
    </row>
    <row r="23" spans="1:17" ht="16" x14ac:dyDescent="0.2">
      <c r="A23" s="14">
        <f>'A kopā'!A22</f>
        <v>11</v>
      </c>
      <c r="B23" s="14">
        <f>'A kopā'!B22</f>
        <v>0</v>
      </c>
      <c r="C23" s="14">
        <f>'A kopā'!D22</f>
        <v>0</v>
      </c>
      <c r="D23" s="2"/>
      <c r="E23" s="75"/>
      <c r="F23" s="75"/>
      <c r="G23" s="75"/>
      <c r="H23" s="52"/>
      <c r="I23" s="75"/>
      <c r="J23" s="75"/>
      <c r="K23" s="53"/>
      <c r="L23" s="75"/>
      <c r="M23" s="2"/>
      <c r="N23" s="11"/>
      <c r="O23" s="11"/>
      <c r="P23" s="11"/>
      <c r="Q23" s="19"/>
    </row>
    <row r="24" spans="1:17" ht="16" x14ac:dyDescent="0.2">
      <c r="A24" s="14">
        <f>'A kopā'!A23</f>
        <v>12</v>
      </c>
      <c r="B24" s="14">
        <f>'A kopā'!B23</f>
        <v>0</v>
      </c>
      <c r="C24" s="14">
        <f>'A kopā'!D23</f>
        <v>0</v>
      </c>
      <c r="D24" s="2"/>
      <c r="E24" s="75"/>
      <c r="F24" s="75"/>
      <c r="G24" s="75"/>
      <c r="H24" s="52"/>
      <c r="I24" s="75"/>
      <c r="J24" s="75"/>
      <c r="K24" s="53"/>
      <c r="L24" s="75"/>
      <c r="M24" s="2"/>
      <c r="N24" s="11"/>
      <c r="O24" s="11"/>
      <c r="P24" s="11"/>
      <c r="Q24" s="19"/>
    </row>
    <row r="25" spans="1:17" ht="16" x14ac:dyDescent="0.2">
      <c r="A25" s="14">
        <f>'A kopā'!A24</f>
        <v>13</v>
      </c>
      <c r="B25" s="14">
        <f>'A kopā'!B24</f>
        <v>0</v>
      </c>
      <c r="C25" s="14">
        <f>'A kopā'!D24</f>
        <v>0</v>
      </c>
      <c r="D25" s="2"/>
      <c r="E25" s="75"/>
      <c r="F25" s="75"/>
      <c r="G25" s="75"/>
      <c r="H25" s="52"/>
      <c r="I25" s="75"/>
      <c r="J25" s="75"/>
      <c r="K25" s="53"/>
      <c r="L25" s="75"/>
      <c r="M25" s="2"/>
      <c r="N25" s="11"/>
      <c r="O25" s="11"/>
      <c r="P25" s="11"/>
      <c r="Q25" s="19"/>
    </row>
    <row r="26" spans="1:17" ht="16" x14ac:dyDescent="0.2">
      <c r="A26" s="14">
        <f>'A kopā'!A25</f>
        <v>14</v>
      </c>
      <c r="B26" s="14">
        <f>'A kopā'!B25</f>
        <v>0</v>
      </c>
      <c r="C26" s="14">
        <f>'A kopā'!D25</f>
        <v>0</v>
      </c>
      <c r="D26" s="58"/>
      <c r="E26" s="94"/>
      <c r="F26" s="94"/>
      <c r="G26" s="94"/>
      <c r="H26" s="115"/>
      <c r="I26" s="94"/>
      <c r="J26" s="94"/>
      <c r="K26" s="116"/>
      <c r="L26" s="94"/>
      <c r="M26" s="58"/>
      <c r="N26" s="95"/>
      <c r="O26" s="95"/>
      <c r="P26" s="95"/>
      <c r="Q26" s="19"/>
    </row>
    <row r="27" spans="1:17" ht="16" x14ac:dyDescent="0.2">
      <c r="A27" s="90"/>
      <c r="B27" s="76"/>
      <c r="C27" s="77"/>
      <c r="D27" s="79"/>
      <c r="E27" s="81"/>
      <c r="F27" s="81"/>
      <c r="G27" s="81"/>
      <c r="H27" s="81"/>
      <c r="I27" s="81"/>
      <c r="J27" s="81"/>
      <c r="K27" s="81"/>
      <c r="L27" s="81"/>
      <c r="M27" s="79"/>
      <c r="N27" s="78"/>
      <c r="O27" s="136"/>
      <c r="P27" s="78"/>
      <c r="Q27" s="86"/>
    </row>
    <row r="28" spans="1:17" ht="16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91"/>
    </row>
    <row r="29" spans="1:17" ht="19" x14ac:dyDescent="0.25">
      <c r="A29" s="3" t="str">
        <f>'C kopā'!A30:O30</f>
        <v>Rīgas atklātās sacensības sporta tūrisma un alpīnisma tehnikā  2018. gada 15. aprīlī</v>
      </c>
      <c r="B29" s="37"/>
      <c r="C29" s="37"/>
      <c r="D29" s="3"/>
      <c r="E29" s="37"/>
      <c r="F29" s="37"/>
      <c r="G29" s="37"/>
      <c r="H29" s="37"/>
      <c r="I29" s="37"/>
      <c r="J29" s="37"/>
      <c r="N29" s="6"/>
      <c r="O29" s="6"/>
      <c r="P29" s="7"/>
      <c r="Q29" s="7"/>
    </row>
    <row r="30" spans="1:17" ht="19" x14ac:dyDescent="0.25">
      <c r="B30" s="37"/>
      <c r="C30" s="37" t="str">
        <f>C2</f>
        <v>Virves spriegošana, ievainotā transportēšana</v>
      </c>
      <c r="D30" s="3"/>
      <c r="E30" s="37"/>
      <c r="F30" s="37"/>
      <c r="G30" s="37"/>
      <c r="H30" s="37"/>
      <c r="I30" s="37"/>
      <c r="J30" s="37"/>
      <c r="N30" s="6"/>
      <c r="O30" s="6"/>
      <c r="P30" s="7"/>
      <c r="Q30" s="7"/>
    </row>
    <row r="31" spans="1:17" ht="19" x14ac:dyDescent="0.25">
      <c r="A31" s="3"/>
      <c r="B31" s="3" t="str">
        <f>'A kopā'!B30</f>
        <v>A grupa meitenes</v>
      </c>
      <c r="C31" s="3"/>
      <c r="N31" s="6"/>
      <c r="O31" s="6"/>
      <c r="P31" s="7"/>
      <c r="Q31" s="7"/>
    </row>
    <row r="32" spans="1:17" ht="12.75" customHeight="1" x14ac:dyDescent="0.2">
      <c r="A32" s="388"/>
      <c r="B32" s="391" t="s">
        <v>25</v>
      </c>
      <c r="C32" s="391" t="s">
        <v>0</v>
      </c>
      <c r="D32" s="390" t="s">
        <v>32</v>
      </c>
      <c r="E32" s="390" t="s">
        <v>8</v>
      </c>
      <c r="F32" s="390" t="s">
        <v>9</v>
      </c>
      <c r="G32" s="390" t="s">
        <v>10</v>
      </c>
      <c r="H32" s="390" t="s">
        <v>11</v>
      </c>
      <c r="I32" s="390" t="s">
        <v>33</v>
      </c>
      <c r="J32" s="390" t="s">
        <v>13</v>
      </c>
      <c r="K32" s="390" t="s">
        <v>34</v>
      </c>
      <c r="L32" s="390" t="s">
        <v>35</v>
      </c>
      <c r="M32" s="388" t="s">
        <v>16</v>
      </c>
      <c r="N32" s="378" t="s">
        <v>17</v>
      </c>
      <c r="O32" s="378" t="s">
        <v>49</v>
      </c>
      <c r="P32" s="389" t="s">
        <v>52</v>
      </c>
      <c r="Q32" s="389" t="s">
        <v>1</v>
      </c>
    </row>
    <row r="33" spans="1:17" x14ac:dyDescent="0.2">
      <c r="A33" s="388"/>
      <c r="B33" s="391"/>
      <c r="C33" s="391"/>
      <c r="D33" s="390"/>
      <c r="E33" s="390"/>
      <c r="F33" s="390"/>
      <c r="G33" s="390"/>
      <c r="H33" s="390"/>
      <c r="I33" s="390"/>
      <c r="J33" s="390"/>
      <c r="K33" s="390"/>
      <c r="L33" s="390"/>
      <c r="M33" s="388"/>
      <c r="N33" s="378"/>
      <c r="O33" s="378"/>
      <c r="P33" s="389"/>
      <c r="Q33" s="389"/>
    </row>
    <row r="34" spans="1:17" x14ac:dyDescent="0.2">
      <c r="A34" s="388"/>
      <c r="B34" s="391"/>
      <c r="C34" s="391"/>
      <c r="D34" s="390"/>
      <c r="E34" s="390"/>
      <c r="F34" s="390"/>
      <c r="G34" s="390"/>
      <c r="H34" s="390"/>
      <c r="I34" s="390"/>
      <c r="J34" s="390"/>
      <c r="K34" s="390"/>
      <c r="L34" s="390"/>
      <c r="M34" s="388"/>
      <c r="N34" s="378"/>
      <c r="O34" s="378"/>
      <c r="P34" s="389"/>
      <c r="Q34" s="389"/>
    </row>
    <row r="35" spans="1:17" x14ac:dyDescent="0.2">
      <c r="A35" s="388"/>
      <c r="B35" s="391"/>
      <c r="C35" s="391"/>
      <c r="D35" s="390"/>
      <c r="E35" s="390"/>
      <c r="F35" s="390"/>
      <c r="G35" s="390"/>
      <c r="H35" s="390"/>
      <c r="I35" s="390"/>
      <c r="J35" s="390"/>
      <c r="K35" s="390"/>
      <c r="L35" s="390"/>
      <c r="M35" s="388"/>
      <c r="N35" s="378"/>
      <c r="O35" s="378"/>
      <c r="P35" s="389"/>
      <c r="Q35" s="389"/>
    </row>
    <row r="36" spans="1:17" x14ac:dyDescent="0.2">
      <c r="A36" s="388"/>
      <c r="B36" s="391"/>
      <c r="C36" s="391"/>
      <c r="D36" s="390"/>
      <c r="E36" s="390"/>
      <c r="F36" s="390"/>
      <c r="G36" s="390"/>
      <c r="H36" s="390"/>
      <c r="I36" s="390"/>
      <c r="J36" s="390"/>
      <c r="K36" s="390"/>
      <c r="L36" s="390"/>
      <c r="M36" s="388"/>
      <c r="N36" s="378"/>
      <c r="O36" s="378"/>
      <c r="P36" s="389"/>
      <c r="Q36" s="389"/>
    </row>
    <row r="37" spans="1:17" x14ac:dyDescent="0.2">
      <c r="A37" s="388"/>
      <c r="B37" s="391"/>
      <c r="C37" s="391"/>
      <c r="D37" s="390"/>
      <c r="E37" s="390"/>
      <c r="F37" s="390"/>
      <c r="G37" s="390"/>
      <c r="H37" s="390"/>
      <c r="I37" s="390"/>
      <c r="J37" s="390"/>
      <c r="K37" s="390"/>
      <c r="L37" s="390"/>
      <c r="M37" s="388"/>
      <c r="N37" s="378"/>
      <c r="O37" s="378"/>
      <c r="P37" s="389"/>
      <c r="Q37" s="389"/>
    </row>
    <row r="38" spans="1:17" x14ac:dyDescent="0.2">
      <c r="A38" s="388"/>
      <c r="B38" s="391"/>
      <c r="C38" s="391"/>
      <c r="D38" s="390"/>
      <c r="E38" s="390"/>
      <c r="F38" s="390"/>
      <c r="G38" s="390"/>
      <c r="H38" s="390"/>
      <c r="I38" s="390"/>
      <c r="J38" s="390"/>
      <c r="K38" s="390"/>
      <c r="L38" s="390"/>
      <c r="M38" s="388"/>
      <c r="N38" s="378"/>
      <c r="O38" s="378"/>
      <c r="P38" s="389"/>
      <c r="Q38" s="389"/>
    </row>
    <row r="39" spans="1:17" x14ac:dyDescent="0.2">
      <c r="A39" s="388"/>
      <c r="B39" s="391"/>
      <c r="C39" s="391"/>
      <c r="D39" s="390"/>
      <c r="E39" s="390"/>
      <c r="F39" s="390"/>
      <c r="G39" s="390"/>
      <c r="H39" s="390"/>
      <c r="I39" s="390"/>
      <c r="J39" s="390"/>
      <c r="K39" s="390"/>
      <c r="L39" s="390"/>
      <c r="M39" s="388"/>
      <c r="N39" s="378"/>
      <c r="O39" s="378"/>
      <c r="P39" s="389"/>
      <c r="Q39" s="389"/>
    </row>
    <row r="40" spans="1:17" s="217" customFormat="1" ht="45" customHeight="1" x14ac:dyDescent="0.2">
      <c r="A40" s="228"/>
      <c r="B40" s="229"/>
      <c r="C40" s="230"/>
      <c r="D40" s="231">
        <v>20</v>
      </c>
      <c r="E40" s="232">
        <v>1</v>
      </c>
      <c r="F40" s="232">
        <v>5</v>
      </c>
      <c r="G40" s="232">
        <v>1</v>
      </c>
      <c r="H40" s="232">
        <v>1</v>
      </c>
      <c r="I40" s="229">
        <v>2</v>
      </c>
      <c r="J40" s="229">
        <v>1</v>
      </c>
      <c r="K40" s="232">
        <v>6</v>
      </c>
      <c r="L40" s="232">
        <v>2</v>
      </c>
      <c r="M40" s="233" t="s">
        <v>74</v>
      </c>
      <c r="N40" s="234"/>
      <c r="O40" s="234"/>
      <c r="P40" s="235"/>
      <c r="Q40" s="236"/>
    </row>
    <row r="41" spans="1:17" ht="20.25" customHeight="1" x14ac:dyDescent="0.2">
      <c r="A41" s="18">
        <f>'A kopā'!A40</f>
        <v>1</v>
      </c>
      <c r="B41" s="75" t="str">
        <f>'A kopā'!B40</f>
        <v>Marta Vītola</v>
      </c>
      <c r="C41" s="75" t="str">
        <f>'A kopā'!D40</f>
        <v>BJC Daugmale</v>
      </c>
      <c r="D41" s="2"/>
      <c r="E41" s="2"/>
      <c r="F41" s="2"/>
      <c r="G41" s="2"/>
      <c r="H41" s="56"/>
      <c r="I41" s="2"/>
      <c r="J41" s="2"/>
      <c r="K41" s="57"/>
      <c r="L41" s="2"/>
      <c r="M41" s="2"/>
      <c r="N41" s="219" t="s">
        <v>185</v>
      </c>
      <c r="O41" s="219"/>
      <c r="P41" s="219" t="s">
        <v>48</v>
      </c>
      <c r="Q41" s="2" t="s">
        <v>48</v>
      </c>
    </row>
    <row r="42" spans="1:17" ht="18.75" customHeight="1" x14ac:dyDescent="0.2">
      <c r="A42" s="75">
        <f>'A kopā'!A41</f>
        <v>2</v>
      </c>
      <c r="B42" s="75" t="str">
        <f>'A kopā'!B41</f>
        <v>Denisa Straume (Strode)</v>
      </c>
      <c r="C42" s="75" t="str">
        <f>'A kopā'!D41</f>
        <v>BJC Daugmale</v>
      </c>
      <c r="D42" s="2"/>
      <c r="E42" s="2"/>
      <c r="F42" s="2"/>
      <c r="G42" s="2"/>
      <c r="H42" s="56"/>
      <c r="I42" s="2"/>
      <c r="J42" s="2"/>
      <c r="K42" s="57"/>
      <c r="L42" s="2"/>
      <c r="M42" s="2"/>
      <c r="N42" s="219" t="s">
        <v>185</v>
      </c>
      <c r="O42" s="219"/>
      <c r="P42" s="219" t="s">
        <v>48</v>
      </c>
      <c r="Q42" s="2" t="s">
        <v>48</v>
      </c>
    </row>
    <row r="43" spans="1:17" ht="16" x14ac:dyDescent="0.2">
      <c r="A43" s="75">
        <f>'A kopā'!A42</f>
        <v>3</v>
      </c>
      <c r="B43" s="75" t="str">
        <f>'A kopā'!B42</f>
        <v>Agnese Strode</v>
      </c>
      <c r="C43" s="75" t="str">
        <f>'A kopā'!D42</f>
        <v>BJC Daugmale</v>
      </c>
      <c r="D43" s="2"/>
      <c r="E43" s="2"/>
      <c r="F43" s="2"/>
      <c r="G43" s="2"/>
      <c r="H43" s="56"/>
      <c r="I43" s="2"/>
      <c r="J43" s="2"/>
      <c r="K43" s="57"/>
      <c r="L43" s="2"/>
      <c r="M43" s="2"/>
      <c r="N43" s="219" t="s">
        <v>185</v>
      </c>
      <c r="O43" s="219"/>
      <c r="P43" s="219" t="s">
        <v>48</v>
      </c>
      <c r="Q43" s="2" t="s">
        <v>48</v>
      </c>
    </row>
    <row r="44" spans="1:17" ht="16" x14ac:dyDescent="0.2">
      <c r="A44" s="75">
        <f>'A kopā'!A43</f>
        <v>4</v>
      </c>
      <c r="B44" s="75" t="str">
        <f>'A kopā'!B43</f>
        <v>Inta Ivanova</v>
      </c>
      <c r="C44" s="75" t="str">
        <f>'A kopā'!D43</f>
        <v>BJC Daugmale</v>
      </c>
      <c r="D44" s="2"/>
      <c r="E44" s="2"/>
      <c r="F44" s="2"/>
      <c r="G44" s="2"/>
      <c r="H44" s="56"/>
      <c r="I44" s="2"/>
      <c r="J44" s="2"/>
      <c r="K44" s="57"/>
      <c r="L44" s="2"/>
      <c r="M44" s="2"/>
      <c r="N44" s="219" t="s">
        <v>185</v>
      </c>
      <c r="O44" s="219"/>
      <c r="P44" s="219" t="s">
        <v>48</v>
      </c>
      <c r="Q44" s="2" t="s">
        <v>48</v>
      </c>
    </row>
    <row r="45" spans="1:17" ht="16" x14ac:dyDescent="0.2">
      <c r="A45" s="75">
        <f>'A kopā'!A44</f>
        <v>5</v>
      </c>
      <c r="B45" s="75" t="str">
        <f>'A kopā'!B44</f>
        <v>Izolde Ivanova</v>
      </c>
      <c r="C45" s="75" t="str">
        <f>'A kopā'!D44</f>
        <v>BJC Daugmale</v>
      </c>
      <c r="D45" s="2"/>
      <c r="E45" s="2"/>
      <c r="F45" s="2"/>
      <c r="G45" s="2"/>
      <c r="H45" s="56"/>
      <c r="I45" s="2"/>
      <c r="J45" s="2"/>
      <c r="K45" s="57"/>
      <c r="L45" s="2"/>
      <c r="M45" s="2"/>
      <c r="N45" s="219" t="s">
        <v>185</v>
      </c>
      <c r="O45" s="219"/>
      <c r="P45" s="219" t="s">
        <v>48</v>
      </c>
      <c r="Q45" s="2" t="s">
        <v>48</v>
      </c>
    </row>
    <row r="46" spans="1:17" ht="16" x14ac:dyDescent="0.2">
      <c r="A46" s="75">
        <f>'A kopā'!A45</f>
        <v>6</v>
      </c>
      <c r="B46" s="75" t="str">
        <f>'A kopā'!B45</f>
        <v>Madara Krūmiņa</v>
      </c>
      <c r="C46" s="75" t="str">
        <f>'A kopā'!D45</f>
        <v>BJC Daugmale</v>
      </c>
      <c r="D46" s="2"/>
      <c r="E46" s="2"/>
      <c r="F46" s="2"/>
      <c r="G46" s="2"/>
      <c r="H46" s="56"/>
      <c r="I46" s="2"/>
      <c r="J46" s="2"/>
      <c r="K46" s="57"/>
      <c r="L46" s="2"/>
      <c r="M46" s="2"/>
      <c r="N46" s="219">
        <v>3.1828703703703702E-3</v>
      </c>
      <c r="O46" s="219"/>
      <c r="P46" s="219">
        <f t="shared" ref="P46:P52" si="0">N46+M46*$R$9</f>
        <v>3.1828703703703702E-3</v>
      </c>
      <c r="Q46" s="2">
        <v>7</v>
      </c>
    </row>
    <row r="47" spans="1:17" ht="16" x14ac:dyDescent="0.2">
      <c r="A47" s="75">
        <f>'A kopā'!A46</f>
        <v>7</v>
      </c>
      <c r="B47" s="75" t="str">
        <f>'A kopā'!B46</f>
        <v>Elza Baraka </v>
      </c>
      <c r="C47" s="75" t="str">
        <f>'A kopā'!D46</f>
        <v>BJC Daugmale</v>
      </c>
      <c r="D47" s="2"/>
      <c r="E47" s="2"/>
      <c r="F47" s="2"/>
      <c r="G47" s="2"/>
      <c r="H47" s="56"/>
      <c r="I47" s="2"/>
      <c r="J47" s="2"/>
      <c r="K47" s="57"/>
      <c r="L47" s="2"/>
      <c r="M47" s="2"/>
      <c r="N47" s="219">
        <v>1.25E-3</v>
      </c>
      <c r="O47" s="219"/>
      <c r="P47" s="219">
        <f t="shared" si="0"/>
        <v>1.25E-3</v>
      </c>
      <c r="Q47" s="2">
        <v>1</v>
      </c>
    </row>
    <row r="48" spans="1:17" ht="16" x14ac:dyDescent="0.2">
      <c r="A48" s="75">
        <f>'A kopā'!A47</f>
        <v>8</v>
      </c>
      <c r="B48" s="75" t="str">
        <f>'A kopā'!B47</f>
        <v>Samanta Vilka</v>
      </c>
      <c r="C48" s="75" t="str">
        <f>'A kopā'!D47</f>
        <v>BJC Daugmale</v>
      </c>
      <c r="D48" s="125"/>
      <c r="E48" s="125"/>
      <c r="F48" s="125"/>
      <c r="G48" s="125"/>
      <c r="H48" s="125"/>
      <c r="I48" s="125"/>
      <c r="J48" s="125"/>
      <c r="K48" s="125"/>
      <c r="L48" s="125"/>
      <c r="M48" s="58"/>
      <c r="N48" s="95">
        <v>1.3657407407407409E-3</v>
      </c>
      <c r="O48" s="95"/>
      <c r="P48" s="219">
        <f t="shared" si="0"/>
        <v>1.3657407407407409E-3</v>
      </c>
      <c r="Q48" s="125">
        <v>2</v>
      </c>
    </row>
    <row r="49" spans="1:17" ht="16" x14ac:dyDescent="0.2">
      <c r="A49" s="75">
        <f>'A kopā'!A48</f>
        <v>9</v>
      </c>
      <c r="B49" s="75" t="str">
        <f>'A kopā'!B48</f>
        <v>Ilze Vaivode</v>
      </c>
      <c r="C49" s="75" t="str">
        <f>'A kopā'!D48</f>
        <v>PES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136">
        <v>1.8402777777777777E-3</v>
      </c>
      <c r="O49" s="141" t="s">
        <v>48</v>
      </c>
      <c r="P49" s="219">
        <f t="shared" si="0"/>
        <v>1.8402777777777777E-3</v>
      </c>
      <c r="Q49" s="84">
        <v>4</v>
      </c>
    </row>
    <row r="50" spans="1:17" ht="16" x14ac:dyDescent="0.2">
      <c r="A50" s="75">
        <f>'A kopā'!A49</f>
        <v>10</v>
      </c>
      <c r="B50" s="75" t="str">
        <f>'A kopā'!B49</f>
        <v>Kristīne Rjabova</v>
      </c>
      <c r="C50" s="75" t="str">
        <f>'A kopā'!D49</f>
        <v>BJC Daugmale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36">
        <v>2.1643518518518518E-3</v>
      </c>
      <c r="O50" s="141"/>
      <c r="P50" s="219">
        <f t="shared" si="0"/>
        <v>2.1643518518518518E-3</v>
      </c>
      <c r="Q50" s="84">
        <v>5</v>
      </c>
    </row>
    <row r="51" spans="1:17" ht="16" x14ac:dyDescent="0.2">
      <c r="A51" s="75">
        <f>'A kopā'!A50</f>
        <v>11</v>
      </c>
      <c r="B51" s="75" t="str">
        <f>'A kopā'!B50</f>
        <v>Antra Racena</v>
      </c>
      <c r="C51" s="75" t="str">
        <f>'A kopā'!D50</f>
        <v>RPS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36">
        <v>2.9282407407407412E-3</v>
      </c>
      <c r="O51" s="25"/>
      <c r="P51" s="219">
        <f t="shared" si="0"/>
        <v>2.9282407407407412E-3</v>
      </c>
      <c r="Q51" s="84">
        <v>6</v>
      </c>
    </row>
    <row r="52" spans="1:17" ht="16" x14ac:dyDescent="0.2">
      <c r="A52" s="75">
        <f>'A kopā'!A51</f>
        <v>12</v>
      </c>
      <c r="B52" s="75" t="str">
        <f>'A kopā'!B51</f>
        <v>Ravita Rone</v>
      </c>
      <c r="C52" s="75" t="str">
        <f>'A kopā'!D51</f>
        <v>RPS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36">
        <v>1.7592592592592592E-3</v>
      </c>
      <c r="O52" s="141"/>
      <c r="P52" s="219">
        <f t="shared" si="0"/>
        <v>1.7592592592592592E-3</v>
      </c>
      <c r="Q52" s="84">
        <v>3</v>
      </c>
    </row>
    <row r="53" spans="1:17" ht="16" x14ac:dyDescent="0.2">
      <c r="A53" s="75">
        <f>'A kopā'!A52</f>
        <v>13</v>
      </c>
      <c r="B53" s="75">
        <f>'A kopā'!B52</f>
        <v>0</v>
      </c>
      <c r="C53" s="75">
        <f>'A kopā'!D52</f>
        <v>0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36"/>
      <c r="O53" s="141"/>
      <c r="P53" s="11"/>
      <c r="Q53" s="84"/>
    </row>
    <row r="54" spans="1:17" ht="16" x14ac:dyDescent="0.2">
      <c r="A54" s="84"/>
      <c r="B54" s="75">
        <f>'A kopā'!B53</f>
        <v>0</v>
      </c>
      <c r="C54" s="75">
        <f>'A kopā'!D53</f>
        <v>0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1:17" ht="16" x14ac:dyDescent="0.2">
      <c r="A55" s="84"/>
      <c r="B55" s="75">
        <f>'A kopā'!B54</f>
        <v>0</v>
      </c>
      <c r="C55" s="75">
        <f>'A kopā'!D54</f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</sheetData>
  <sheetProtection selectLockedCells="1" selectUnlockedCells="1"/>
  <autoFilter ref="A40:R40">
    <sortState ref="A41:R55">
      <sortCondition ref="A40"/>
    </sortState>
  </autoFilter>
  <mergeCells count="34">
    <mergeCell ref="E4:E11"/>
    <mergeCell ref="F4:F11"/>
    <mergeCell ref="G4:G11"/>
    <mergeCell ref="H4:H11"/>
    <mergeCell ref="A4:A11"/>
    <mergeCell ref="B4:B11"/>
    <mergeCell ref="C4:C11"/>
    <mergeCell ref="D4:D11"/>
    <mergeCell ref="M4:M11"/>
    <mergeCell ref="N4:N11"/>
    <mergeCell ref="P4:P11"/>
    <mergeCell ref="Q4:Q11"/>
    <mergeCell ref="I4:I11"/>
    <mergeCell ref="J4:J11"/>
    <mergeCell ref="K4:K11"/>
    <mergeCell ref="L4:L11"/>
    <mergeCell ref="O4:O11"/>
    <mergeCell ref="E32:E39"/>
    <mergeCell ref="F32:F39"/>
    <mergeCell ref="G32:G39"/>
    <mergeCell ref="H32:H39"/>
    <mergeCell ref="A32:A39"/>
    <mergeCell ref="B32:B39"/>
    <mergeCell ref="C32:C39"/>
    <mergeCell ref="D32:D39"/>
    <mergeCell ref="M32:M39"/>
    <mergeCell ref="N32:N39"/>
    <mergeCell ref="P32:P39"/>
    <mergeCell ref="Q32:Q39"/>
    <mergeCell ref="I32:I39"/>
    <mergeCell ref="J32:J39"/>
    <mergeCell ref="K32:K39"/>
    <mergeCell ref="L32:L39"/>
    <mergeCell ref="O32:O39"/>
  </mergeCells>
  <phoneticPr fontId="5" type="noConversion"/>
  <pageMargins left="0.37986111111111109" right="0.4" top="0.50972222222222219" bottom="0.4597222222222222" header="0.51180555555555551" footer="0.51180555555555551"/>
  <pageSetup paperSize="9" scale="82" firstPageNumber="0" orientation="landscape" verticalDpi="300" r:id="rId1"/>
  <headerFooter alignWithMargins="0"/>
  <rowBreaks count="1" manualBreakCount="1">
    <brk id="2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56"/>
  <sheetViews>
    <sheetView view="pageBreakPreview" topLeftCell="A3" zoomScale="125" zoomScaleSheetLayoutView="80" workbookViewId="0">
      <selection activeCell="M25" sqref="M25"/>
    </sheetView>
  </sheetViews>
  <sheetFormatPr baseColWidth="10" defaultColWidth="8.83203125" defaultRowHeight="15" x14ac:dyDescent="0.2"/>
  <cols>
    <col min="2" max="2" width="22.5" customWidth="1"/>
    <col min="3" max="3" width="16.5" customWidth="1"/>
    <col min="4" max="4" width="6.6640625" customWidth="1"/>
    <col min="5" max="5" width="8.33203125" customWidth="1"/>
    <col min="6" max="6" width="7" customWidth="1"/>
    <col min="7" max="7" width="6.33203125" customWidth="1"/>
    <col min="8" max="8" width="7.5" customWidth="1"/>
    <col min="9" max="9" width="5.5" customWidth="1"/>
    <col min="11" max="11" width="6" customWidth="1"/>
    <col min="12" max="12" width="6.6640625" customWidth="1"/>
    <col min="13" max="13" width="9.33203125" customWidth="1"/>
    <col min="15" max="15" width="0" hidden="1" customWidth="1"/>
  </cols>
  <sheetData>
    <row r="1" spans="1:18" ht="19" x14ac:dyDescent="0.25">
      <c r="A1" s="37" t="str">
        <f>'D Kopā'!A1:Q1</f>
        <v>Rīgas atklātās sacensības sporta tūrisma un alpīnisma tehnikā  2018.gada 15. aprīlī</v>
      </c>
      <c r="B1" s="37"/>
      <c r="C1" s="37"/>
      <c r="D1" s="3"/>
      <c r="E1" s="37"/>
      <c r="F1" s="37"/>
      <c r="G1" s="37"/>
      <c r="H1" s="37"/>
      <c r="I1" s="37"/>
      <c r="J1" s="37"/>
      <c r="N1" s="6"/>
      <c r="O1" s="6"/>
      <c r="P1" s="7"/>
      <c r="Q1" s="7"/>
    </row>
    <row r="2" spans="1:18" ht="19" x14ac:dyDescent="0.25">
      <c r="B2" s="37" t="s">
        <v>169</v>
      </c>
      <c r="C2" s="37"/>
      <c r="D2" s="3"/>
      <c r="E2" s="37"/>
      <c r="F2" s="37"/>
      <c r="G2" s="37"/>
      <c r="H2" s="37"/>
      <c r="I2" s="37"/>
      <c r="J2" s="37"/>
      <c r="N2" s="6"/>
      <c r="O2" s="6"/>
      <c r="P2" s="7"/>
      <c r="Q2" s="7"/>
    </row>
    <row r="3" spans="1:18" ht="19" x14ac:dyDescent="0.25">
      <c r="A3" s="3"/>
      <c r="B3" s="3" t="str">
        <f>'A kopā'!B2</f>
        <v>A grupa zēni</v>
      </c>
      <c r="C3" s="3"/>
      <c r="N3" s="6"/>
      <c r="O3" s="6"/>
      <c r="P3" s="7"/>
      <c r="Q3" s="7"/>
    </row>
    <row r="4" spans="1:18" ht="12.75" customHeight="1" x14ac:dyDescent="0.2">
      <c r="A4" s="388"/>
      <c r="B4" s="391" t="s">
        <v>25</v>
      </c>
      <c r="C4" s="391" t="s">
        <v>0</v>
      </c>
      <c r="D4" s="390" t="s">
        <v>32</v>
      </c>
      <c r="E4" s="390" t="s">
        <v>8</v>
      </c>
      <c r="F4" s="390" t="s">
        <v>9</v>
      </c>
      <c r="G4" s="390" t="s">
        <v>10</v>
      </c>
      <c r="H4" s="390" t="s">
        <v>11</v>
      </c>
      <c r="I4" s="390" t="s">
        <v>33</v>
      </c>
      <c r="J4" s="390" t="s">
        <v>13</v>
      </c>
      <c r="K4" s="390" t="s">
        <v>34</v>
      </c>
      <c r="L4" s="390" t="s">
        <v>35</v>
      </c>
      <c r="M4" s="388" t="s">
        <v>16</v>
      </c>
      <c r="N4" s="378" t="s">
        <v>17</v>
      </c>
      <c r="O4" s="378" t="s">
        <v>49</v>
      </c>
      <c r="P4" s="389" t="s">
        <v>52</v>
      </c>
      <c r="Q4" s="389" t="s">
        <v>1</v>
      </c>
    </row>
    <row r="5" spans="1:18" x14ac:dyDescent="0.2">
      <c r="A5" s="388"/>
      <c r="B5" s="391"/>
      <c r="C5" s="391"/>
      <c r="D5" s="390"/>
      <c r="E5" s="390"/>
      <c r="F5" s="390"/>
      <c r="G5" s="390"/>
      <c r="H5" s="390"/>
      <c r="I5" s="390"/>
      <c r="J5" s="390"/>
      <c r="K5" s="390"/>
      <c r="L5" s="390"/>
      <c r="M5" s="388"/>
      <c r="N5" s="378"/>
      <c r="O5" s="378"/>
      <c r="P5" s="389"/>
      <c r="Q5" s="389"/>
    </row>
    <row r="6" spans="1:18" x14ac:dyDescent="0.2">
      <c r="A6" s="388"/>
      <c r="B6" s="391"/>
      <c r="C6" s="391"/>
      <c r="D6" s="390"/>
      <c r="E6" s="390"/>
      <c r="F6" s="390"/>
      <c r="G6" s="390"/>
      <c r="H6" s="390"/>
      <c r="I6" s="390"/>
      <c r="J6" s="390"/>
      <c r="K6" s="390"/>
      <c r="L6" s="390"/>
      <c r="M6" s="388"/>
      <c r="N6" s="378"/>
      <c r="O6" s="378"/>
      <c r="P6" s="389"/>
      <c r="Q6" s="389"/>
    </row>
    <row r="7" spans="1:18" x14ac:dyDescent="0.2">
      <c r="A7" s="388"/>
      <c r="B7" s="391"/>
      <c r="C7" s="391"/>
      <c r="D7" s="390"/>
      <c r="E7" s="390"/>
      <c r="F7" s="390"/>
      <c r="G7" s="390"/>
      <c r="H7" s="390"/>
      <c r="I7" s="390"/>
      <c r="J7" s="390"/>
      <c r="K7" s="390"/>
      <c r="L7" s="390"/>
      <c r="M7" s="388"/>
      <c r="N7" s="378"/>
      <c r="O7" s="378"/>
      <c r="P7" s="389"/>
      <c r="Q7" s="389"/>
      <c r="R7" s="181">
        <v>3.4722222222222224E-4</v>
      </c>
    </row>
    <row r="8" spans="1:18" x14ac:dyDescent="0.2">
      <c r="A8" s="388"/>
      <c r="B8" s="391"/>
      <c r="C8" s="391"/>
      <c r="D8" s="390"/>
      <c r="E8" s="390"/>
      <c r="F8" s="390"/>
      <c r="G8" s="390"/>
      <c r="H8" s="390"/>
      <c r="I8" s="390"/>
      <c r="J8" s="390"/>
      <c r="K8" s="390"/>
      <c r="L8" s="390"/>
      <c r="M8" s="388"/>
      <c r="N8" s="378"/>
      <c r="O8" s="378"/>
      <c r="P8" s="389"/>
      <c r="Q8" s="389"/>
    </row>
    <row r="9" spans="1:18" x14ac:dyDescent="0.2">
      <c r="A9" s="388"/>
      <c r="B9" s="391"/>
      <c r="C9" s="391"/>
      <c r="D9" s="390"/>
      <c r="E9" s="390"/>
      <c r="F9" s="390"/>
      <c r="G9" s="390"/>
      <c r="H9" s="390"/>
      <c r="I9" s="390"/>
      <c r="J9" s="390"/>
      <c r="K9" s="390"/>
      <c r="L9" s="390"/>
      <c r="M9" s="388"/>
      <c r="N9" s="378"/>
      <c r="O9" s="378"/>
      <c r="P9" s="389"/>
      <c r="Q9" s="389"/>
    </row>
    <row r="10" spans="1:18" x14ac:dyDescent="0.2">
      <c r="A10" s="388"/>
      <c r="B10" s="391"/>
      <c r="C10" s="391"/>
      <c r="D10" s="390"/>
      <c r="E10" s="390"/>
      <c r="F10" s="390"/>
      <c r="G10" s="390"/>
      <c r="H10" s="390"/>
      <c r="I10" s="390"/>
      <c r="J10" s="390"/>
      <c r="K10" s="390"/>
      <c r="L10" s="390"/>
      <c r="M10" s="388"/>
      <c r="N10" s="378"/>
      <c r="O10" s="378"/>
      <c r="P10" s="389"/>
      <c r="Q10" s="389"/>
    </row>
    <row r="11" spans="1:18" x14ac:dyDescent="0.2">
      <c r="A11" s="388"/>
      <c r="B11" s="391"/>
      <c r="C11" s="391"/>
      <c r="D11" s="390"/>
      <c r="E11" s="390"/>
      <c r="F11" s="390"/>
      <c r="G11" s="390"/>
      <c r="H11" s="390"/>
      <c r="I11" s="390"/>
      <c r="J11" s="390"/>
      <c r="K11" s="390"/>
      <c r="L11" s="390"/>
      <c r="M11" s="388"/>
      <c r="N11" s="378"/>
      <c r="O11" s="378"/>
      <c r="P11" s="389"/>
      <c r="Q11" s="389"/>
    </row>
    <row r="12" spans="1:18" ht="16" x14ac:dyDescent="0.2">
      <c r="A12" s="38"/>
      <c r="B12" s="39"/>
      <c r="C12" s="40"/>
      <c r="D12" s="41">
        <v>20</v>
      </c>
      <c r="E12" s="39">
        <v>1</v>
      </c>
      <c r="F12" s="39">
        <v>5</v>
      </c>
      <c r="G12" s="39">
        <v>1</v>
      </c>
      <c r="H12" s="39">
        <v>1</v>
      </c>
      <c r="I12" s="42">
        <v>2</v>
      </c>
      <c r="J12" s="42">
        <v>1</v>
      </c>
      <c r="K12" s="39">
        <v>6</v>
      </c>
      <c r="L12" s="39">
        <v>2</v>
      </c>
      <c r="M12" s="43"/>
      <c r="N12" s="44"/>
      <c r="O12" s="44"/>
      <c r="P12" s="45"/>
      <c r="Q12" s="46"/>
    </row>
    <row r="13" spans="1:18" ht="16" x14ac:dyDescent="0.2">
      <c r="A13" s="14">
        <f>'A kopā'!A12</f>
        <v>1</v>
      </c>
      <c r="B13" s="77" t="str">
        <f>'A kopā'!B12</f>
        <v>Jānis Čipa</v>
      </c>
      <c r="C13" s="77" t="str">
        <f>'A kopā'!D12</f>
        <v>BJC Daugmale</v>
      </c>
      <c r="D13" s="47"/>
      <c r="E13" s="48"/>
      <c r="F13" s="48"/>
      <c r="G13" s="48"/>
      <c r="H13" s="49"/>
      <c r="I13" s="18"/>
      <c r="J13" s="18"/>
      <c r="K13" s="50"/>
      <c r="L13" s="48"/>
      <c r="M13" s="2"/>
      <c r="N13" s="219">
        <v>1.0474537037037037E-2</v>
      </c>
      <c r="O13" s="219"/>
      <c r="P13" s="219">
        <v>1.0474537037037037E-2</v>
      </c>
      <c r="Q13" s="51">
        <v>2</v>
      </c>
    </row>
    <row r="14" spans="1:18" ht="16" x14ac:dyDescent="0.2">
      <c r="A14" s="14">
        <f>'A kopā'!A13</f>
        <v>2</v>
      </c>
      <c r="B14" s="77" t="str">
        <f>'A kopā'!B13</f>
        <v>Kristiāns Klūģis</v>
      </c>
      <c r="C14" s="77" t="str">
        <f>'A kopā'!D13</f>
        <v>BJC Daugmale</v>
      </c>
      <c r="D14" s="2"/>
      <c r="E14" s="75"/>
      <c r="F14" s="75"/>
      <c r="G14" s="75"/>
      <c r="H14" s="52"/>
      <c r="I14" s="18"/>
      <c r="J14" s="18"/>
      <c r="K14" s="53"/>
      <c r="L14" s="75"/>
      <c r="M14" s="2">
        <v>6</v>
      </c>
      <c r="N14" s="219">
        <v>8.4375000000000006E-3</v>
      </c>
      <c r="O14" s="219"/>
      <c r="P14" s="219">
        <f>N14+M14*$R$7</f>
        <v>1.0520833333333333E-2</v>
      </c>
      <c r="Q14" s="19">
        <v>1</v>
      </c>
    </row>
    <row r="15" spans="1:18" ht="16" x14ac:dyDescent="0.2">
      <c r="A15" s="14">
        <f>'A kopā'!A14</f>
        <v>3</v>
      </c>
      <c r="B15" s="77" t="str">
        <f>'A kopā'!B14</f>
        <v>Aleksandrs Čerņeikins</v>
      </c>
      <c r="C15" s="77" t="str">
        <f>'A kopā'!D14</f>
        <v>BJC Daugmale</v>
      </c>
      <c r="D15" s="2"/>
      <c r="E15" s="75"/>
      <c r="F15" s="75"/>
      <c r="G15" s="75"/>
      <c r="H15" s="52"/>
      <c r="I15" s="75"/>
      <c r="J15" s="75"/>
      <c r="K15" s="53"/>
      <c r="L15" s="75"/>
      <c r="M15" s="2"/>
      <c r="N15" s="219" t="s">
        <v>185</v>
      </c>
      <c r="O15" s="219"/>
      <c r="P15" s="219" t="s">
        <v>48</v>
      </c>
      <c r="Q15" s="19" t="s">
        <v>48</v>
      </c>
    </row>
    <row r="16" spans="1:18" ht="16" x14ac:dyDescent="0.2">
      <c r="A16" s="14">
        <f>'A kopā'!A15</f>
        <v>4</v>
      </c>
      <c r="B16" s="77" t="str">
        <f>'A kopā'!B15</f>
        <v>Ralfs Jansons</v>
      </c>
      <c r="C16" s="77" t="str">
        <f>'A kopā'!D15</f>
        <v>BJC Daugmale</v>
      </c>
      <c r="D16" s="2"/>
      <c r="E16" s="75"/>
      <c r="F16" s="75"/>
      <c r="G16" s="75"/>
      <c r="H16" s="52"/>
      <c r="I16" s="75"/>
      <c r="J16" s="75"/>
      <c r="K16" s="53"/>
      <c r="L16" s="75"/>
      <c r="M16" s="2"/>
      <c r="N16" s="219">
        <v>1.0752314814814814E-2</v>
      </c>
      <c r="O16" s="219"/>
      <c r="P16" s="219">
        <v>1.0752314814814814E-2</v>
      </c>
      <c r="Q16" s="19">
        <v>3</v>
      </c>
    </row>
    <row r="17" spans="1:17" ht="16" x14ac:dyDescent="0.2">
      <c r="A17" s="14">
        <f>'A kopā'!A16</f>
        <v>5</v>
      </c>
      <c r="B17" s="77" t="str">
        <f>'A kopā'!B16</f>
        <v>Daniels Turķis</v>
      </c>
      <c r="C17" s="77" t="str">
        <f>'A kopā'!D16</f>
        <v>BJC Daugmale</v>
      </c>
      <c r="D17" s="2"/>
      <c r="E17" s="75"/>
      <c r="F17" s="75"/>
      <c r="G17" s="75"/>
      <c r="H17" s="52"/>
      <c r="I17" s="75"/>
      <c r="J17" s="75"/>
      <c r="K17" s="53"/>
      <c r="L17" s="75"/>
      <c r="M17" s="2"/>
      <c r="N17" s="219" t="s">
        <v>185</v>
      </c>
      <c r="O17" s="219"/>
      <c r="P17" s="219" t="s">
        <v>48</v>
      </c>
      <c r="Q17" s="19" t="s">
        <v>48</v>
      </c>
    </row>
    <row r="18" spans="1:17" ht="16" x14ac:dyDescent="0.2">
      <c r="A18" s="14">
        <f>'A kopā'!A17</f>
        <v>6</v>
      </c>
      <c r="B18" s="77" t="str">
        <f>'A kopā'!B17</f>
        <v>Matijs Babris</v>
      </c>
      <c r="C18" s="77" t="str">
        <f>'A kopā'!D17</f>
        <v>BJC Daugmale</v>
      </c>
      <c r="D18" s="2"/>
      <c r="E18" s="75"/>
      <c r="F18" s="75"/>
      <c r="G18" s="75"/>
      <c r="H18" s="52"/>
      <c r="I18" s="75"/>
      <c r="J18" s="75"/>
      <c r="K18" s="53"/>
      <c r="L18" s="75"/>
      <c r="M18" s="2"/>
      <c r="N18" s="11" t="s">
        <v>185</v>
      </c>
      <c r="O18" s="11"/>
      <c r="P18" s="219" t="s">
        <v>48</v>
      </c>
      <c r="Q18" s="19" t="s">
        <v>48</v>
      </c>
    </row>
    <row r="19" spans="1:17" ht="16" x14ac:dyDescent="0.2">
      <c r="A19" s="14">
        <f>'A kopā'!A18</f>
        <v>7</v>
      </c>
      <c r="B19" s="77" t="str">
        <f>'A kopā'!B18</f>
        <v>Ralfs Jansons Spārītis</v>
      </c>
      <c r="C19" s="77" t="str">
        <f>'A kopā'!D18</f>
        <v>BJC Daugmale</v>
      </c>
      <c r="D19" s="2"/>
      <c r="E19" s="75"/>
      <c r="F19" s="75"/>
      <c r="G19" s="75"/>
      <c r="H19" s="52"/>
      <c r="I19" s="75"/>
      <c r="J19" s="75"/>
      <c r="K19" s="53"/>
      <c r="L19" s="75"/>
      <c r="M19" s="2"/>
      <c r="N19" s="11" t="s">
        <v>185</v>
      </c>
      <c r="O19" s="11"/>
      <c r="P19" s="219" t="s">
        <v>48</v>
      </c>
      <c r="Q19" s="19" t="s">
        <v>48</v>
      </c>
    </row>
    <row r="20" spans="1:17" ht="16" x14ac:dyDescent="0.2">
      <c r="A20" s="14">
        <f>'A kopā'!A19</f>
        <v>8</v>
      </c>
      <c r="B20" s="77" t="str">
        <f>'A kopā'!B19</f>
        <v>Ēriks Usanovs</v>
      </c>
      <c r="C20" s="77" t="str">
        <f>'A kopā'!D19</f>
        <v>BJC Daugmale</v>
      </c>
      <c r="D20" s="2"/>
      <c r="E20" s="75"/>
      <c r="F20" s="75"/>
      <c r="G20" s="75"/>
      <c r="H20" s="52"/>
      <c r="I20" s="75"/>
      <c r="J20" s="75"/>
      <c r="K20" s="53"/>
      <c r="L20" s="75"/>
      <c r="M20" s="2"/>
      <c r="N20" s="11" t="s">
        <v>185</v>
      </c>
      <c r="O20" s="11"/>
      <c r="P20" s="219" t="s">
        <v>48</v>
      </c>
      <c r="Q20" s="19" t="s">
        <v>48</v>
      </c>
    </row>
    <row r="21" spans="1:17" ht="15.75" customHeight="1" x14ac:dyDescent="0.2">
      <c r="A21" s="14">
        <f>'A kopā'!A20</f>
        <v>9</v>
      </c>
      <c r="B21" s="77">
        <f>'A kopā'!B20</f>
        <v>0</v>
      </c>
      <c r="C21" s="77">
        <f>'A kopā'!D20</f>
        <v>0</v>
      </c>
      <c r="D21" s="2"/>
      <c r="E21" s="75"/>
      <c r="F21" s="75"/>
      <c r="G21" s="75"/>
      <c r="H21" s="52"/>
      <c r="I21" s="75"/>
      <c r="J21" s="75"/>
      <c r="K21" s="53"/>
      <c r="L21" s="75"/>
      <c r="M21" s="2"/>
      <c r="N21" s="11" t="s">
        <v>185</v>
      </c>
      <c r="O21" s="11"/>
      <c r="P21" s="219" t="s">
        <v>48</v>
      </c>
      <c r="Q21" s="19" t="s">
        <v>48</v>
      </c>
    </row>
    <row r="22" spans="1:17" ht="15.75" customHeight="1" x14ac:dyDescent="0.2">
      <c r="A22" s="14">
        <f>'A kopā'!A21</f>
        <v>10</v>
      </c>
      <c r="B22" s="77">
        <f>'A kopā'!B21</f>
        <v>0</v>
      </c>
      <c r="C22" s="77">
        <f>'A kopā'!D21</f>
        <v>0</v>
      </c>
      <c r="D22" s="58"/>
      <c r="E22" s="94"/>
      <c r="F22" s="94"/>
      <c r="G22" s="94"/>
      <c r="H22" s="115"/>
      <c r="I22" s="94"/>
      <c r="J22" s="94"/>
      <c r="K22" s="116"/>
      <c r="L22" s="94"/>
      <c r="M22" s="58"/>
      <c r="N22" s="95"/>
      <c r="O22" s="95"/>
      <c r="P22" s="95"/>
      <c r="Q22" s="19"/>
    </row>
    <row r="23" spans="1:17" ht="15.75" customHeight="1" x14ac:dyDescent="0.2">
      <c r="A23" s="14">
        <f>'A kopā'!A22</f>
        <v>11</v>
      </c>
      <c r="B23" s="77">
        <f>'A kopā'!B22</f>
        <v>0</v>
      </c>
      <c r="C23" s="77">
        <f>'A kopā'!D22</f>
        <v>0</v>
      </c>
      <c r="D23" s="79"/>
      <c r="E23" s="81"/>
      <c r="F23" s="81"/>
      <c r="G23" s="81"/>
      <c r="H23" s="81"/>
      <c r="I23" s="81"/>
      <c r="J23" s="81"/>
      <c r="K23" s="81"/>
      <c r="L23" s="81"/>
      <c r="M23" s="79"/>
      <c r="N23" s="78"/>
      <c r="O23" s="136"/>
      <c r="P23" s="78"/>
      <c r="Q23" s="19"/>
    </row>
    <row r="24" spans="1:17" ht="15.75" customHeight="1" x14ac:dyDescent="0.2">
      <c r="A24" s="14">
        <f>'A kopā'!A23</f>
        <v>12</v>
      </c>
      <c r="B24" s="77">
        <f>'A kopā'!B23</f>
        <v>0</v>
      </c>
      <c r="C24" s="77">
        <f>'A kopā'!D23</f>
        <v>0</v>
      </c>
      <c r="D24" s="79"/>
      <c r="E24" s="81"/>
      <c r="F24" s="81"/>
      <c r="G24" s="81"/>
      <c r="H24" s="81"/>
      <c r="I24" s="81"/>
      <c r="J24" s="81"/>
      <c r="K24" s="81"/>
      <c r="L24" s="81"/>
      <c r="M24" s="79"/>
      <c r="N24" s="78"/>
      <c r="O24" s="141"/>
      <c r="P24" s="95"/>
      <c r="Q24" s="19"/>
    </row>
    <row r="25" spans="1:17" ht="15.75" customHeight="1" x14ac:dyDescent="0.2">
      <c r="A25" s="14">
        <f>'A kopā'!A24</f>
        <v>13</v>
      </c>
      <c r="B25" s="77">
        <f>'A kopā'!B24</f>
        <v>0</v>
      </c>
      <c r="C25" s="77">
        <f>'A kopā'!D24</f>
        <v>0</v>
      </c>
      <c r="D25" s="79"/>
      <c r="E25" s="81"/>
      <c r="F25" s="81"/>
      <c r="G25" s="81"/>
      <c r="H25" s="81"/>
      <c r="I25" s="81"/>
      <c r="J25" s="81"/>
      <c r="K25" s="81"/>
      <c r="L25" s="81"/>
      <c r="M25" s="79"/>
      <c r="N25" s="78"/>
      <c r="O25" s="136"/>
      <c r="P25" s="78"/>
      <c r="Q25" s="19"/>
    </row>
    <row r="26" spans="1:17" ht="15.75" customHeight="1" x14ac:dyDescent="0.2">
      <c r="A26" s="14">
        <f>'A kopā'!A25</f>
        <v>14</v>
      </c>
      <c r="B26" s="77">
        <f>'A kopā'!B25</f>
        <v>0</v>
      </c>
      <c r="C26" s="77">
        <f>'A kopā'!D25</f>
        <v>0</v>
      </c>
      <c r="D26" s="79"/>
      <c r="E26" s="81"/>
      <c r="F26" s="81"/>
      <c r="G26" s="81"/>
      <c r="H26" s="81"/>
      <c r="I26" s="81"/>
      <c r="J26" s="81"/>
      <c r="K26" s="81"/>
      <c r="L26" s="81"/>
      <c r="M26" s="79"/>
      <c r="N26" s="78"/>
      <c r="O26" s="141"/>
      <c r="P26" s="95"/>
      <c r="Q26" s="19"/>
    </row>
    <row r="27" spans="1:17" ht="15.75" customHeight="1" x14ac:dyDescent="0.2">
      <c r="A27" s="117"/>
      <c r="B27" s="80"/>
      <c r="C27" s="80"/>
      <c r="D27" s="79"/>
      <c r="E27" s="81"/>
      <c r="F27" s="81"/>
      <c r="G27" s="81"/>
      <c r="H27" s="81"/>
      <c r="I27" s="81"/>
      <c r="J27" s="81"/>
      <c r="K27" s="81"/>
      <c r="L27" s="81"/>
      <c r="M27" s="79"/>
      <c r="N27" s="78"/>
      <c r="O27" s="136"/>
      <c r="P27" s="78"/>
      <c r="Q27" s="86"/>
    </row>
    <row r="28" spans="1:17" ht="15.75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18"/>
      <c r="O28" s="212"/>
      <c r="P28" s="95"/>
      <c r="Q28" s="119"/>
    </row>
    <row r="29" spans="1:17" ht="15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55"/>
    </row>
    <row r="30" spans="1:17" ht="19" x14ac:dyDescent="0.25">
      <c r="A30" s="3" t="str">
        <f>A1</f>
        <v>Rīgas atklātās sacensības sporta tūrisma un alpīnisma tehnikā  2018.gada 15. aprīlī</v>
      </c>
      <c r="B30" s="37"/>
      <c r="C30" s="37"/>
      <c r="D30" s="3"/>
      <c r="E30" s="37"/>
      <c r="F30" s="37"/>
      <c r="G30" s="37"/>
      <c r="H30" s="37"/>
      <c r="I30" s="37"/>
      <c r="J30" s="37"/>
      <c r="N30" s="6"/>
      <c r="O30" s="6"/>
      <c r="P30" s="7"/>
      <c r="Q30" s="7"/>
    </row>
    <row r="31" spans="1:17" ht="19" x14ac:dyDescent="0.25">
      <c r="B31" s="37" t="s">
        <v>169</v>
      </c>
      <c r="C31" s="37"/>
      <c r="D31" s="3"/>
      <c r="E31" s="37"/>
      <c r="F31" s="37"/>
      <c r="G31" s="37"/>
      <c r="H31" s="37"/>
      <c r="I31" s="37"/>
      <c r="J31" s="37"/>
      <c r="N31" s="6"/>
      <c r="O31" s="6"/>
      <c r="P31" s="7"/>
      <c r="Q31" s="7"/>
    </row>
    <row r="32" spans="1:17" ht="20" thickBot="1" x14ac:dyDescent="0.3">
      <c r="A32" s="3"/>
      <c r="B32" s="3" t="str">
        <f>'A kopā'!B30</f>
        <v>A grupa meitenes</v>
      </c>
      <c r="C32" s="3"/>
      <c r="N32" s="6"/>
      <c r="O32" s="6"/>
      <c r="P32" s="7"/>
      <c r="Q32" s="7"/>
    </row>
    <row r="33" spans="1:17" ht="12.75" customHeight="1" thickBot="1" x14ac:dyDescent="0.25">
      <c r="A33" s="388"/>
      <c r="B33" s="391" t="s">
        <v>25</v>
      </c>
      <c r="C33" s="391" t="s">
        <v>0</v>
      </c>
      <c r="D33" s="390" t="s">
        <v>32</v>
      </c>
      <c r="E33" s="390" t="s">
        <v>8</v>
      </c>
      <c r="F33" s="390" t="s">
        <v>9</v>
      </c>
      <c r="G33" s="390" t="s">
        <v>10</v>
      </c>
      <c r="H33" s="390" t="s">
        <v>11</v>
      </c>
      <c r="I33" s="390" t="s">
        <v>33</v>
      </c>
      <c r="J33" s="390" t="s">
        <v>13</v>
      </c>
      <c r="K33" s="390" t="s">
        <v>34</v>
      </c>
      <c r="L33" s="390" t="s">
        <v>35</v>
      </c>
      <c r="M33" s="388" t="s">
        <v>16</v>
      </c>
      <c r="N33" s="378" t="s">
        <v>17</v>
      </c>
      <c r="O33" s="378" t="s">
        <v>49</v>
      </c>
      <c r="P33" s="389" t="s">
        <v>52</v>
      </c>
      <c r="Q33" s="389" t="s">
        <v>1</v>
      </c>
    </row>
    <row r="34" spans="1:17" ht="16" thickBot="1" x14ac:dyDescent="0.25">
      <c r="A34" s="388"/>
      <c r="B34" s="391"/>
      <c r="C34" s="391"/>
      <c r="D34" s="390"/>
      <c r="E34" s="390"/>
      <c r="F34" s="390"/>
      <c r="G34" s="390"/>
      <c r="H34" s="390"/>
      <c r="I34" s="390"/>
      <c r="J34" s="390"/>
      <c r="K34" s="390"/>
      <c r="L34" s="390"/>
      <c r="M34" s="388"/>
      <c r="N34" s="378"/>
      <c r="O34" s="379"/>
      <c r="P34" s="389"/>
      <c r="Q34" s="389"/>
    </row>
    <row r="35" spans="1:17" ht="16" thickBot="1" x14ac:dyDescent="0.25">
      <c r="A35" s="388"/>
      <c r="B35" s="391"/>
      <c r="C35" s="391"/>
      <c r="D35" s="390"/>
      <c r="E35" s="390"/>
      <c r="F35" s="390"/>
      <c r="G35" s="390"/>
      <c r="H35" s="390"/>
      <c r="I35" s="390"/>
      <c r="J35" s="390"/>
      <c r="K35" s="390"/>
      <c r="L35" s="390"/>
      <c r="M35" s="388"/>
      <c r="N35" s="378"/>
      <c r="O35" s="379"/>
      <c r="P35" s="389"/>
      <c r="Q35" s="389"/>
    </row>
    <row r="36" spans="1:17" ht="16" thickBot="1" x14ac:dyDescent="0.25">
      <c r="A36" s="388"/>
      <c r="B36" s="391"/>
      <c r="C36" s="391"/>
      <c r="D36" s="390"/>
      <c r="E36" s="390"/>
      <c r="F36" s="390"/>
      <c r="G36" s="390"/>
      <c r="H36" s="390"/>
      <c r="I36" s="390"/>
      <c r="J36" s="390"/>
      <c r="K36" s="390"/>
      <c r="L36" s="390"/>
      <c r="M36" s="388"/>
      <c r="N36" s="378"/>
      <c r="O36" s="379"/>
      <c r="P36" s="389"/>
      <c r="Q36" s="389"/>
    </row>
    <row r="37" spans="1:17" ht="16" thickBot="1" x14ac:dyDescent="0.25">
      <c r="A37" s="388"/>
      <c r="B37" s="391"/>
      <c r="C37" s="391"/>
      <c r="D37" s="390"/>
      <c r="E37" s="390"/>
      <c r="F37" s="390"/>
      <c r="G37" s="390"/>
      <c r="H37" s="390"/>
      <c r="I37" s="390"/>
      <c r="J37" s="390"/>
      <c r="K37" s="390"/>
      <c r="L37" s="390"/>
      <c r="M37" s="388"/>
      <c r="N37" s="378"/>
      <c r="O37" s="379"/>
      <c r="P37" s="389"/>
      <c r="Q37" s="389"/>
    </row>
    <row r="38" spans="1:17" ht="16" thickBot="1" x14ac:dyDescent="0.25">
      <c r="A38" s="388"/>
      <c r="B38" s="391"/>
      <c r="C38" s="391"/>
      <c r="D38" s="390"/>
      <c r="E38" s="390"/>
      <c r="F38" s="390"/>
      <c r="G38" s="390"/>
      <c r="H38" s="390"/>
      <c r="I38" s="390"/>
      <c r="J38" s="390"/>
      <c r="K38" s="390"/>
      <c r="L38" s="390"/>
      <c r="M38" s="388"/>
      <c r="N38" s="378"/>
      <c r="O38" s="379"/>
      <c r="P38" s="389"/>
      <c r="Q38" s="389"/>
    </row>
    <row r="39" spans="1:17" ht="16" thickBot="1" x14ac:dyDescent="0.25">
      <c r="A39" s="388"/>
      <c r="B39" s="391"/>
      <c r="C39" s="391"/>
      <c r="D39" s="390"/>
      <c r="E39" s="390"/>
      <c r="F39" s="390"/>
      <c r="G39" s="390"/>
      <c r="H39" s="390"/>
      <c r="I39" s="390"/>
      <c r="J39" s="390"/>
      <c r="K39" s="390"/>
      <c r="L39" s="390"/>
      <c r="M39" s="388"/>
      <c r="N39" s="378"/>
      <c r="O39" s="379"/>
      <c r="P39" s="389"/>
      <c r="Q39" s="389"/>
    </row>
    <row r="40" spans="1:17" ht="16" thickBot="1" x14ac:dyDescent="0.25">
      <c r="A40" s="388"/>
      <c r="B40" s="391"/>
      <c r="C40" s="391"/>
      <c r="D40" s="390"/>
      <c r="E40" s="390"/>
      <c r="F40" s="390"/>
      <c r="G40" s="390"/>
      <c r="H40" s="390"/>
      <c r="I40" s="390"/>
      <c r="J40" s="390"/>
      <c r="K40" s="390"/>
      <c r="L40" s="390"/>
      <c r="M40" s="388"/>
      <c r="N40" s="378"/>
      <c r="O40" s="380"/>
      <c r="P40" s="389"/>
      <c r="Q40" s="389"/>
    </row>
    <row r="41" spans="1:17" ht="17" thickBot="1" x14ac:dyDescent="0.25">
      <c r="A41" s="38"/>
      <c r="B41" s="39" t="s">
        <v>18</v>
      </c>
      <c r="C41" s="40"/>
      <c r="D41" s="41">
        <v>20</v>
      </c>
      <c r="E41" s="39">
        <v>1</v>
      </c>
      <c r="F41" s="39">
        <v>5</v>
      </c>
      <c r="G41" s="39">
        <v>1</v>
      </c>
      <c r="H41" s="39">
        <v>1</v>
      </c>
      <c r="I41" s="42">
        <v>2</v>
      </c>
      <c r="J41" s="42">
        <v>1</v>
      </c>
      <c r="K41" s="39">
        <v>6</v>
      </c>
      <c r="L41" s="39">
        <v>2</v>
      </c>
      <c r="M41" s="43"/>
      <c r="N41" s="44"/>
      <c r="O41" s="44"/>
      <c r="P41" s="45"/>
      <c r="Q41" s="46"/>
    </row>
    <row r="42" spans="1:17" ht="16" x14ac:dyDescent="0.2">
      <c r="A42" s="18">
        <f>'A kopā'!A40</f>
        <v>1</v>
      </c>
      <c r="B42" s="75" t="str">
        <f>'A kopā'!B40</f>
        <v>Marta Vītola</v>
      </c>
      <c r="C42" s="75" t="str">
        <f>'A kopā'!D40</f>
        <v>BJC Daugmale</v>
      </c>
      <c r="D42" s="2"/>
      <c r="E42" s="2"/>
      <c r="F42" s="2"/>
      <c r="G42" s="2"/>
      <c r="H42" s="56"/>
      <c r="I42" s="2"/>
      <c r="J42" s="2"/>
      <c r="K42" s="57"/>
      <c r="L42" s="2"/>
      <c r="M42" s="2"/>
      <c r="N42" s="219" t="s">
        <v>185</v>
      </c>
      <c r="O42" s="219"/>
      <c r="P42" s="219" t="s">
        <v>48</v>
      </c>
      <c r="Q42" s="2" t="s">
        <v>48</v>
      </c>
    </row>
    <row r="43" spans="1:17" ht="16" x14ac:dyDescent="0.2">
      <c r="A43" s="75">
        <f>'A kopā'!A41</f>
        <v>2</v>
      </c>
      <c r="B43" s="75" t="str">
        <f>'A kopā'!B41</f>
        <v>Denisa Straume (Strode)</v>
      </c>
      <c r="C43" s="75" t="str">
        <f>'A kopā'!D41</f>
        <v>BJC Daugmale</v>
      </c>
      <c r="D43" s="2"/>
      <c r="E43" s="2"/>
      <c r="F43" s="2"/>
      <c r="G43" s="2"/>
      <c r="H43" s="56"/>
      <c r="I43" s="2"/>
      <c r="J43" s="2"/>
      <c r="K43" s="57"/>
      <c r="L43" s="2"/>
      <c r="M43" s="2"/>
      <c r="N43" s="219" t="s">
        <v>185</v>
      </c>
      <c r="O43" s="219"/>
      <c r="P43" s="219" t="s">
        <v>48</v>
      </c>
      <c r="Q43" s="2" t="s">
        <v>48</v>
      </c>
    </row>
    <row r="44" spans="1:17" ht="16" x14ac:dyDescent="0.2">
      <c r="A44" s="75">
        <f>'A kopā'!A42</f>
        <v>3</v>
      </c>
      <c r="B44" s="75" t="str">
        <f>'A kopā'!B42</f>
        <v>Agnese Strode</v>
      </c>
      <c r="C44" s="75" t="str">
        <f>'A kopā'!D42</f>
        <v>BJC Daugmale</v>
      </c>
      <c r="D44" s="2"/>
      <c r="E44" s="2"/>
      <c r="F44" s="2"/>
      <c r="G44" s="2"/>
      <c r="H44" s="56"/>
      <c r="I44" s="2"/>
      <c r="J44" s="2"/>
      <c r="K44" s="57"/>
      <c r="L44" s="2"/>
      <c r="M44" s="2"/>
      <c r="N44" s="219" t="s">
        <v>185</v>
      </c>
      <c r="O44" s="219"/>
      <c r="P44" s="219" t="s">
        <v>48</v>
      </c>
      <c r="Q44" s="2" t="s">
        <v>48</v>
      </c>
    </row>
    <row r="45" spans="1:17" ht="16" x14ac:dyDescent="0.2">
      <c r="A45" s="75">
        <f>'A kopā'!A43</f>
        <v>4</v>
      </c>
      <c r="B45" s="75" t="str">
        <f>'A kopā'!B43</f>
        <v>Inta Ivanova</v>
      </c>
      <c r="C45" s="75" t="str">
        <f>'A kopā'!D43</f>
        <v>BJC Daugmale</v>
      </c>
      <c r="D45" s="2"/>
      <c r="E45" s="2"/>
      <c r="F45" s="2"/>
      <c r="G45" s="2"/>
      <c r="H45" s="56"/>
      <c r="I45" s="2"/>
      <c r="J45" s="2"/>
      <c r="K45" s="57"/>
      <c r="L45" s="2"/>
      <c r="M45" s="2"/>
      <c r="N45" s="219" t="s">
        <v>185</v>
      </c>
      <c r="O45" s="219"/>
      <c r="P45" s="219" t="s">
        <v>48</v>
      </c>
      <c r="Q45" s="2" t="s">
        <v>48</v>
      </c>
    </row>
    <row r="46" spans="1:17" ht="16" x14ac:dyDescent="0.2">
      <c r="A46" s="75">
        <f>'A kopā'!A44</f>
        <v>5</v>
      </c>
      <c r="B46" s="75" t="str">
        <f>'A kopā'!B44</f>
        <v>Izolde Ivanova</v>
      </c>
      <c r="C46" s="75" t="str">
        <f>'A kopā'!D44</f>
        <v>BJC Daugmale</v>
      </c>
      <c r="D46" s="2"/>
      <c r="E46" s="2"/>
      <c r="F46" s="2"/>
      <c r="G46" s="2"/>
      <c r="H46" s="56"/>
      <c r="I46" s="2"/>
      <c r="J46" s="2"/>
      <c r="K46" s="57"/>
      <c r="L46" s="2"/>
      <c r="M46" s="2"/>
      <c r="N46" s="219" t="s">
        <v>185</v>
      </c>
      <c r="O46" s="219"/>
      <c r="P46" s="219" t="s">
        <v>48</v>
      </c>
      <c r="Q46" s="2" t="s">
        <v>48</v>
      </c>
    </row>
    <row r="47" spans="1:17" ht="16" x14ac:dyDescent="0.2">
      <c r="A47" s="75">
        <f>'A kopā'!A45</f>
        <v>6</v>
      </c>
      <c r="B47" s="75" t="str">
        <f>'A kopā'!B45</f>
        <v>Madara Krūmiņa</v>
      </c>
      <c r="C47" s="75" t="str">
        <f>'A kopā'!D45</f>
        <v>BJC Daugmale</v>
      </c>
      <c r="D47" s="2"/>
      <c r="E47" s="2"/>
      <c r="F47" s="2"/>
      <c r="G47" s="2"/>
      <c r="H47" s="56"/>
      <c r="I47" s="2"/>
      <c r="J47" s="2"/>
      <c r="K47" s="57"/>
      <c r="L47" s="2"/>
      <c r="M47" s="2"/>
      <c r="N47" s="219">
        <v>7.013888888888889E-3</v>
      </c>
      <c r="O47" s="219"/>
      <c r="P47" s="219">
        <f t="shared" ref="P47:P53" si="0">N47+M47*$R$7</f>
        <v>7.013888888888889E-3</v>
      </c>
      <c r="Q47" s="2">
        <v>2</v>
      </c>
    </row>
    <row r="48" spans="1:17" ht="16" x14ac:dyDescent="0.2">
      <c r="A48" s="75">
        <f>'A kopā'!A46</f>
        <v>7</v>
      </c>
      <c r="B48" s="75" t="str">
        <f>'A kopā'!B46</f>
        <v>Elza Baraka </v>
      </c>
      <c r="C48" s="75" t="str">
        <f>'A kopā'!D46</f>
        <v>BJC Daugmale</v>
      </c>
      <c r="D48" s="2"/>
      <c r="E48" s="2"/>
      <c r="F48" s="2"/>
      <c r="G48" s="2"/>
      <c r="H48" s="56"/>
      <c r="I48" s="2"/>
      <c r="J48" s="2"/>
      <c r="K48" s="57"/>
      <c r="L48" s="2"/>
      <c r="M48" s="2">
        <v>4</v>
      </c>
      <c r="N48" s="219">
        <v>5.8564814814814825E-3</v>
      </c>
      <c r="O48" s="219"/>
      <c r="P48" s="219">
        <f t="shared" si="0"/>
        <v>7.2453703703703716E-3</v>
      </c>
      <c r="Q48" s="2">
        <v>3</v>
      </c>
    </row>
    <row r="49" spans="1:17" ht="16" x14ac:dyDescent="0.2">
      <c r="A49" s="75">
        <f>'A kopā'!A47</f>
        <v>8</v>
      </c>
      <c r="B49" s="75" t="str">
        <f>'A kopā'!B47</f>
        <v>Samanta Vilka</v>
      </c>
      <c r="C49" s="75" t="str">
        <f>'A kopā'!D47</f>
        <v>BJC Daugmale</v>
      </c>
      <c r="D49" s="60"/>
      <c r="E49" s="60"/>
      <c r="F49" s="60"/>
      <c r="G49" s="60"/>
      <c r="H49" s="60"/>
      <c r="I49" s="60"/>
      <c r="J49" s="60"/>
      <c r="K49" s="60"/>
      <c r="L49" s="60"/>
      <c r="M49" s="2"/>
      <c r="N49" s="219">
        <v>9.2592592592592605E-3</v>
      </c>
      <c r="O49" s="219"/>
      <c r="P49" s="219">
        <f t="shared" si="0"/>
        <v>9.2592592592592605E-3</v>
      </c>
      <c r="Q49" s="60">
        <v>6</v>
      </c>
    </row>
    <row r="50" spans="1:17" ht="16" x14ac:dyDescent="0.2">
      <c r="A50" s="75">
        <f>'A kopā'!A48</f>
        <v>9</v>
      </c>
      <c r="B50" s="75" t="str">
        <f>'A kopā'!B48</f>
        <v>Ilze Vaivode</v>
      </c>
      <c r="C50" s="75" t="str">
        <f>'A kopā'!D48</f>
        <v>PES</v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227">
        <v>5.347222222222222E-3</v>
      </c>
      <c r="O50" s="227"/>
      <c r="P50" s="219">
        <f t="shared" si="0"/>
        <v>5.347222222222222E-3</v>
      </c>
      <c r="Q50" s="125">
        <v>1</v>
      </c>
    </row>
    <row r="51" spans="1:17" ht="16" x14ac:dyDescent="0.2">
      <c r="A51" s="75">
        <f>'A kopā'!A49</f>
        <v>10</v>
      </c>
      <c r="B51" s="75" t="str">
        <f>'A kopā'!B49</f>
        <v>Kristīne Rjabova</v>
      </c>
      <c r="C51" s="75" t="str">
        <f>'A kopā'!D49</f>
        <v>BJC Daugmale</v>
      </c>
      <c r="D51" s="84"/>
      <c r="E51" s="84"/>
      <c r="F51" s="84"/>
      <c r="G51" s="84"/>
      <c r="H51" s="84"/>
      <c r="I51" s="84"/>
      <c r="J51" s="84"/>
      <c r="K51" s="84"/>
      <c r="L51" s="84"/>
      <c r="M51" s="84">
        <v>2</v>
      </c>
      <c r="N51" s="183">
        <v>6.7708333333333336E-3</v>
      </c>
      <c r="O51" s="226"/>
      <c r="P51" s="219">
        <f t="shared" si="0"/>
        <v>7.4652777777777781E-3</v>
      </c>
      <c r="Q51" s="84">
        <v>4</v>
      </c>
    </row>
    <row r="52" spans="1:17" ht="16" x14ac:dyDescent="0.2">
      <c r="A52" s="75">
        <f>'A kopā'!A50</f>
        <v>11</v>
      </c>
      <c r="B52" s="75" t="str">
        <f>'A kopā'!B50</f>
        <v>Antra Racena</v>
      </c>
      <c r="C52" s="75" t="str">
        <f>'A kopā'!D50</f>
        <v>RPS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183">
        <v>8.4143518518518517E-3</v>
      </c>
      <c r="O52" s="25"/>
      <c r="P52" s="219">
        <f t="shared" si="0"/>
        <v>8.4143518518518517E-3</v>
      </c>
      <c r="Q52" s="84">
        <v>5</v>
      </c>
    </row>
    <row r="53" spans="1:17" ht="16" x14ac:dyDescent="0.2">
      <c r="A53" s="75">
        <f>'A kopā'!A51</f>
        <v>12</v>
      </c>
      <c r="B53" s="75" t="str">
        <f>'A kopā'!B51</f>
        <v>Ravita Rone</v>
      </c>
      <c r="C53" s="75" t="str">
        <f>'A kopā'!D51</f>
        <v>RPS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183">
        <v>1.1319444444444444E-2</v>
      </c>
      <c r="O53" s="137"/>
      <c r="P53" s="219">
        <f t="shared" si="0"/>
        <v>1.1319444444444444E-2</v>
      </c>
      <c r="Q53" s="84">
        <v>7</v>
      </c>
    </row>
    <row r="54" spans="1:17" ht="16" x14ac:dyDescent="0.2">
      <c r="A54" s="75">
        <f>'A kopā'!A52</f>
        <v>13</v>
      </c>
      <c r="B54" s="75">
        <f>'A kopā'!B52</f>
        <v>0</v>
      </c>
      <c r="C54" s="75">
        <f>'A kopā'!D52</f>
        <v>0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132"/>
      <c r="O54" s="137"/>
      <c r="P54" s="11"/>
      <c r="Q54" s="84"/>
    </row>
    <row r="55" spans="1:17" x14ac:dyDescent="0.2">
      <c r="A55" s="126">
        <v>14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ht="16" x14ac:dyDescent="0.2">
      <c r="A56" s="81">
        <v>15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</sheetData>
  <sheetProtection selectLockedCells="1" selectUnlockedCells="1"/>
  <autoFilter ref="A41:R41">
    <sortState ref="A42:R56">
      <sortCondition ref="A41"/>
    </sortState>
  </autoFilter>
  <mergeCells count="34">
    <mergeCell ref="E4:E11"/>
    <mergeCell ref="F4:F11"/>
    <mergeCell ref="G4:G11"/>
    <mergeCell ref="H4:H11"/>
    <mergeCell ref="A4:A11"/>
    <mergeCell ref="B4:B11"/>
    <mergeCell ref="C4:C11"/>
    <mergeCell ref="D4:D11"/>
    <mergeCell ref="M4:M11"/>
    <mergeCell ref="N4:N11"/>
    <mergeCell ref="P4:P11"/>
    <mergeCell ref="Q4:Q11"/>
    <mergeCell ref="I4:I11"/>
    <mergeCell ref="J4:J11"/>
    <mergeCell ref="K4:K11"/>
    <mergeCell ref="L4:L11"/>
    <mergeCell ref="O4:O11"/>
    <mergeCell ref="E33:E40"/>
    <mergeCell ref="F33:F40"/>
    <mergeCell ref="G33:G40"/>
    <mergeCell ref="H33:H40"/>
    <mergeCell ref="A33:A40"/>
    <mergeCell ref="B33:B40"/>
    <mergeCell ref="C33:C40"/>
    <mergeCell ref="D33:D40"/>
    <mergeCell ref="M33:M40"/>
    <mergeCell ref="N33:N40"/>
    <mergeCell ref="P33:P40"/>
    <mergeCell ref="Q33:Q40"/>
    <mergeCell ref="I33:I40"/>
    <mergeCell ref="J33:J40"/>
    <mergeCell ref="K33:K40"/>
    <mergeCell ref="L33:L40"/>
    <mergeCell ref="O33:O40"/>
  </mergeCells>
  <phoneticPr fontId="5" type="noConversion"/>
  <pageMargins left="0.7" right="0.7" top="0.75" bottom="0.75" header="0.51180555555555551" footer="0.51180555555555551"/>
  <pageSetup paperSize="9" scale="83" firstPageNumber="0" orientation="landscape" verticalDpi="300" r:id="rId1"/>
  <headerFooter alignWithMargins="0"/>
  <rowBreaks count="1" manualBreakCount="1">
    <brk id="2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56"/>
  <sheetViews>
    <sheetView tabSelected="1" view="pageBreakPreview" zoomScale="119" zoomScaleSheetLayoutView="80" workbookViewId="0">
      <selection activeCell="K15" sqref="K15"/>
    </sheetView>
  </sheetViews>
  <sheetFormatPr baseColWidth="10" defaultColWidth="8.83203125" defaultRowHeight="15" x14ac:dyDescent="0.2"/>
  <cols>
    <col min="2" max="3" width="19.5" customWidth="1"/>
    <col min="9" max="9" width="0" hidden="1" customWidth="1"/>
    <col min="11" max="11" width="14.83203125" customWidth="1"/>
  </cols>
  <sheetData>
    <row r="1" spans="1:12" ht="19" x14ac:dyDescent="0.25">
      <c r="A1" s="3" t="str">
        <f>'C kopā'!A30:O30</f>
        <v>Rīgas atklātās sacensības sporta tūrisma un alpīnisma tehnikā  2018. gada 15. aprīlī</v>
      </c>
      <c r="B1" s="37"/>
      <c r="C1" s="3"/>
      <c r="E1" s="37"/>
      <c r="F1" s="37"/>
      <c r="H1" s="6"/>
      <c r="I1" s="6"/>
      <c r="J1" s="7"/>
      <c r="K1" s="7"/>
    </row>
    <row r="2" spans="1:12" ht="19" x14ac:dyDescent="0.25">
      <c r="B2" s="37" t="s">
        <v>5</v>
      </c>
      <c r="C2" s="3"/>
      <c r="E2" s="37"/>
      <c r="F2" s="37"/>
      <c r="H2" s="6"/>
      <c r="I2" s="6"/>
      <c r="J2" s="7"/>
      <c r="K2" s="7"/>
    </row>
    <row r="3" spans="1:12" ht="19" x14ac:dyDescent="0.25">
      <c r="A3" s="3"/>
      <c r="B3" s="3" t="str">
        <f>'A kopā'!B2</f>
        <v>A grupa zēni</v>
      </c>
      <c r="C3" s="3"/>
      <c r="H3" s="6"/>
      <c r="I3" s="6"/>
      <c r="J3" s="7"/>
      <c r="K3" s="7"/>
      <c r="L3" s="181">
        <v>3.4722222222222224E-4</v>
      </c>
    </row>
    <row r="4" spans="1:12" ht="15" customHeight="1" x14ac:dyDescent="0.2">
      <c r="A4" s="388"/>
      <c r="B4" s="391" t="s">
        <v>25</v>
      </c>
      <c r="C4" s="391" t="s">
        <v>0</v>
      </c>
      <c r="D4" s="355" t="s">
        <v>41</v>
      </c>
      <c r="E4" s="355" t="s">
        <v>19</v>
      </c>
      <c r="F4" s="355" t="s">
        <v>20</v>
      </c>
      <c r="G4" s="388" t="s">
        <v>16</v>
      </c>
      <c r="H4" s="378" t="s">
        <v>17</v>
      </c>
      <c r="I4" s="378" t="s">
        <v>49</v>
      </c>
      <c r="J4" s="389" t="s">
        <v>52</v>
      </c>
      <c r="K4" s="389" t="s">
        <v>1</v>
      </c>
    </row>
    <row r="5" spans="1:12" ht="15.75" customHeight="1" x14ac:dyDescent="0.2">
      <c r="A5" s="388"/>
      <c r="B5" s="391"/>
      <c r="C5" s="391"/>
      <c r="D5" s="355"/>
      <c r="E5" s="355"/>
      <c r="F5" s="355"/>
      <c r="G5" s="388"/>
      <c r="H5" s="378"/>
      <c r="I5" s="378"/>
      <c r="J5" s="389"/>
      <c r="K5" s="389"/>
    </row>
    <row r="6" spans="1:12" ht="15" customHeight="1" x14ac:dyDescent="0.2">
      <c r="A6" s="388"/>
      <c r="B6" s="391"/>
      <c r="C6" s="391"/>
      <c r="D6" s="355"/>
      <c r="E6" s="355"/>
      <c r="F6" s="355"/>
      <c r="G6" s="388"/>
      <c r="H6" s="378"/>
      <c r="I6" s="378"/>
      <c r="J6" s="389"/>
      <c r="K6" s="389"/>
    </row>
    <row r="7" spans="1:12" ht="15" customHeight="1" x14ac:dyDescent="0.2">
      <c r="A7" s="388"/>
      <c r="B7" s="391"/>
      <c r="C7" s="391"/>
      <c r="D7" s="355"/>
      <c r="E7" s="355"/>
      <c r="F7" s="355"/>
      <c r="G7" s="388"/>
      <c r="H7" s="378"/>
      <c r="I7" s="378"/>
      <c r="J7" s="389"/>
      <c r="K7" s="389"/>
    </row>
    <row r="8" spans="1:12" ht="15" customHeight="1" x14ac:dyDescent="0.2">
      <c r="A8" s="388"/>
      <c r="B8" s="391"/>
      <c r="C8" s="391"/>
      <c r="D8" s="355"/>
      <c r="E8" s="355"/>
      <c r="F8" s="355"/>
      <c r="G8" s="388"/>
      <c r="H8" s="378"/>
      <c r="I8" s="378"/>
      <c r="J8" s="389"/>
      <c r="K8" s="389"/>
    </row>
    <row r="9" spans="1:12" ht="15" customHeight="1" x14ac:dyDescent="0.2">
      <c r="A9" s="388"/>
      <c r="B9" s="391"/>
      <c r="C9" s="391"/>
      <c r="D9" s="355"/>
      <c r="E9" s="355"/>
      <c r="F9" s="355"/>
      <c r="G9" s="388"/>
      <c r="H9" s="378"/>
      <c r="I9" s="378"/>
      <c r="J9" s="389"/>
      <c r="K9" s="389"/>
    </row>
    <row r="10" spans="1:12" ht="15" customHeight="1" x14ac:dyDescent="0.2">
      <c r="A10" s="388"/>
      <c r="B10" s="391"/>
      <c r="C10" s="391"/>
      <c r="D10" s="355"/>
      <c r="E10" s="355"/>
      <c r="F10" s="355"/>
      <c r="G10" s="388"/>
      <c r="H10" s="378"/>
      <c r="I10" s="378"/>
      <c r="J10" s="389"/>
      <c r="K10" s="389"/>
    </row>
    <row r="11" spans="1:12" ht="15" customHeight="1" thickBot="1" x14ac:dyDescent="0.25">
      <c r="A11" s="388"/>
      <c r="B11" s="391"/>
      <c r="C11" s="391"/>
      <c r="D11" s="355"/>
      <c r="E11" s="355"/>
      <c r="F11" s="355"/>
      <c r="G11" s="388"/>
      <c r="H11" s="378"/>
      <c r="I11" s="378"/>
      <c r="J11" s="389"/>
      <c r="K11" s="389"/>
    </row>
    <row r="12" spans="1:12" ht="15.75" customHeight="1" x14ac:dyDescent="0.2">
      <c r="A12" s="120"/>
      <c r="B12" s="42"/>
      <c r="C12" s="61"/>
      <c r="D12" s="71">
        <v>4</v>
      </c>
      <c r="E12" s="71">
        <v>3</v>
      </c>
      <c r="F12" s="71">
        <v>1</v>
      </c>
      <c r="G12" s="121"/>
      <c r="H12" s="122"/>
      <c r="I12" s="122"/>
      <c r="J12" s="123"/>
      <c r="K12" s="62"/>
    </row>
    <row r="13" spans="1:12" ht="15" customHeight="1" x14ac:dyDescent="0.2">
      <c r="A13" s="90">
        <f>'A kopā'!A12</f>
        <v>1</v>
      </c>
      <c r="B13" s="77" t="str">
        <f>'A kopā'!B12</f>
        <v>Jānis Čipa</v>
      </c>
      <c r="C13" s="77" t="str">
        <f>'A kopā'!D12</f>
        <v>BJC Daugmale</v>
      </c>
      <c r="D13" s="84"/>
      <c r="E13" s="81"/>
      <c r="F13" s="81"/>
      <c r="G13" s="79"/>
      <c r="H13" s="183">
        <v>1.5046296296296294E-3</v>
      </c>
      <c r="I13" s="183"/>
      <c r="J13" s="183">
        <v>1.5046296296296294E-3</v>
      </c>
      <c r="K13" s="86">
        <v>3</v>
      </c>
    </row>
    <row r="14" spans="1:12" ht="16" x14ac:dyDescent="0.2">
      <c r="A14" s="98">
        <f>'A kopā'!A13</f>
        <v>2</v>
      </c>
      <c r="B14" s="77" t="str">
        <f>'A kopā'!B13</f>
        <v>Kristiāns Klūģis</v>
      </c>
      <c r="C14" s="77" t="str">
        <f>'A kopā'!D13</f>
        <v>BJC Daugmale</v>
      </c>
      <c r="D14" s="79"/>
      <c r="E14" s="81"/>
      <c r="F14" s="81"/>
      <c r="G14" s="79"/>
      <c r="H14" s="183">
        <v>7.8703703703703705E-4</v>
      </c>
      <c r="I14" s="183"/>
      <c r="J14" s="183">
        <f>H14+G14*$L$3</f>
        <v>7.8703703703703705E-4</v>
      </c>
      <c r="K14" s="86">
        <v>1</v>
      </c>
    </row>
    <row r="15" spans="1:12" ht="16" x14ac:dyDescent="0.2">
      <c r="A15" s="98">
        <f>'A kopā'!A14</f>
        <v>3</v>
      </c>
      <c r="B15" s="77" t="str">
        <f>'A kopā'!B14</f>
        <v>Aleksandrs Čerņeikins</v>
      </c>
      <c r="C15" s="77" t="str">
        <f>'A kopā'!D14</f>
        <v>BJC Daugmale</v>
      </c>
      <c r="D15" s="79"/>
      <c r="E15" s="81"/>
      <c r="F15" s="81"/>
      <c r="G15" s="79"/>
      <c r="H15" s="183" t="s">
        <v>185</v>
      </c>
      <c r="I15" s="183"/>
      <c r="J15" s="183" t="s">
        <v>48</v>
      </c>
      <c r="K15" s="86" t="s">
        <v>48</v>
      </c>
    </row>
    <row r="16" spans="1:12" ht="16" x14ac:dyDescent="0.2">
      <c r="A16" s="98">
        <f>'A kopā'!A15</f>
        <v>4</v>
      </c>
      <c r="B16" s="77" t="str">
        <f>'A kopā'!B15</f>
        <v>Ralfs Jansons</v>
      </c>
      <c r="C16" s="77" t="str">
        <f>'A kopā'!D15</f>
        <v>BJC Daugmale</v>
      </c>
      <c r="D16" s="79"/>
      <c r="E16" s="81"/>
      <c r="F16" s="81"/>
      <c r="G16" s="79"/>
      <c r="H16" s="183">
        <v>1.4814814814814814E-3</v>
      </c>
      <c r="I16" s="183"/>
      <c r="J16" s="183">
        <v>1.4814814814814814E-3</v>
      </c>
      <c r="K16" s="86">
        <v>2</v>
      </c>
    </row>
    <row r="17" spans="1:12" ht="16" x14ac:dyDescent="0.2">
      <c r="A17" s="98">
        <f>'A kopā'!A16</f>
        <v>5</v>
      </c>
      <c r="B17" s="77" t="str">
        <f>'A kopā'!B16</f>
        <v>Daniels Turķis</v>
      </c>
      <c r="C17" s="77" t="str">
        <f>'A kopā'!D16</f>
        <v>BJC Daugmale</v>
      </c>
      <c r="D17" s="79"/>
      <c r="E17" s="81"/>
      <c r="F17" s="81"/>
      <c r="G17" s="79"/>
      <c r="H17" s="183" t="s">
        <v>185</v>
      </c>
      <c r="I17" s="183"/>
      <c r="J17" s="183" t="s">
        <v>48</v>
      </c>
      <c r="K17" s="86" t="s">
        <v>48</v>
      </c>
    </row>
    <row r="18" spans="1:12" ht="16" x14ac:dyDescent="0.2">
      <c r="A18" s="98">
        <f>'A kopā'!A17</f>
        <v>6</v>
      </c>
      <c r="B18" s="77" t="str">
        <f>'A kopā'!B17</f>
        <v>Matijs Babris</v>
      </c>
      <c r="C18" s="77" t="str">
        <f>'A kopā'!D17</f>
        <v>BJC Daugmale</v>
      </c>
      <c r="D18" s="79"/>
      <c r="E18" s="81"/>
      <c r="F18" s="81"/>
      <c r="G18" s="79"/>
      <c r="H18" s="78" t="s">
        <v>185</v>
      </c>
      <c r="I18" s="136"/>
      <c r="J18" s="78" t="s">
        <v>48</v>
      </c>
      <c r="K18" s="86" t="s">
        <v>48</v>
      </c>
    </row>
    <row r="19" spans="1:12" ht="16" x14ac:dyDescent="0.2">
      <c r="A19" s="98">
        <f>'A kopā'!A18</f>
        <v>7</v>
      </c>
      <c r="B19" s="77" t="str">
        <f>'A kopā'!B18</f>
        <v>Ralfs Jansons Spārītis</v>
      </c>
      <c r="C19" s="77" t="str">
        <f>'A kopā'!D18</f>
        <v>BJC Daugmale</v>
      </c>
      <c r="D19" s="79"/>
      <c r="E19" s="81"/>
      <c r="F19" s="81"/>
      <c r="G19" s="79"/>
      <c r="H19" s="78" t="s">
        <v>185</v>
      </c>
      <c r="I19" s="136"/>
      <c r="J19" s="78" t="s">
        <v>48</v>
      </c>
      <c r="K19" s="86" t="s">
        <v>48</v>
      </c>
    </row>
    <row r="20" spans="1:12" ht="16" x14ac:dyDescent="0.2">
      <c r="A20" s="98">
        <f>'A kopā'!A19</f>
        <v>8</v>
      </c>
      <c r="B20" s="77" t="str">
        <f>'A kopā'!B19</f>
        <v>Ēriks Usanovs</v>
      </c>
      <c r="C20" s="77" t="str">
        <f>'A kopā'!D19</f>
        <v>BJC Daugmale</v>
      </c>
      <c r="D20" s="79"/>
      <c r="E20" s="81"/>
      <c r="F20" s="81"/>
      <c r="G20" s="79"/>
      <c r="H20" s="78" t="s">
        <v>185</v>
      </c>
      <c r="I20" s="136"/>
      <c r="J20" s="78" t="s">
        <v>48</v>
      </c>
      <c r="K20" s="86" t="s">
        <v>48</v>
      </c>
      <c r="L20" s="25"/>
    </row>
    <row r="21" spans="1:12" ht="14.5" hidden="1" customHeight="1" x14ac:dyDescent="0.2">
      <c r="A21" s="310">
        <f>'A kopā'!A20</f>
        <v>9</v>
      </c>
      <c r="B21" s="77">
        <f>'A kopā'!B20</f>
        <v>0</v>
      </c>
      <c r="C21" s="77">
        <f>'A kopā'!D20</f>
        <v>0</v>
      </c>
      <c r="D21" s="79"/>
      <c r="E21" s="81"/>
      <c r="F21" s="81"/>
      <c r="G21" s="79"/>
      <c r="H21" s="136" t="s">
        <v>185</v>
      </c>
      <c r="I21" s="136"/>
      <c r="J21" s="136" t="s">
        <v>48</v>
      </c>
      <c r="K21" s="86" t="s">
        <v>48</v>
      </c>
      <c r="L21" s="26"/>
    </row>
    <row r="22" spans="1:12" ht="14.5" hidden="1" customHeight="1" x14ac:dyDescent="0.2">
      <c r="A22" s="310">
        <f>'A kopā'!A21</f>
        <v>10</v>
      </c>
      <c r="B22" s="77">
        <f>'A kopā'!B21</f>
        <v>0</v>
      </c>
      <c r="C22" s="77">
        <f>'A kopā'!D21</f>
        <v>0</v>
      </c>
      <c r="D22" s="79"/>
      <c r="E22" s="81"/>
      <c r="F22" s="81"/>
      <c r="G22" s="79"/>
      <c r="H22" s="136" t="s">
        <v>185</v>
      </c>
      <c r="I22" s="136"/>
      <c r="J22" s="136" t="s">
        <v>48</v>
      </c>
      <c r="K22" s="86" t="s">
        <v>48</v>
      </c>
      <c r="L22" s="26"/>
    </row>
    <row r="23" spans="1:12" ht="14.5" hidden="1" customHeight="1" x14ac:dyDescent="0.2">
      <c r="A23" s="310">
        <f>'A kopā'!A22</f>
        <v>11</v>
      </c>
      <c r="B23" s="77">
        <f>'A kopā'!B22</f>
        <v>0</v>
      </c>
      <c r="C23" s="77">
        <f>'A kopā'!D22</f>
        <v>0</v>
      </c>
      <c r="D23" s="79"/>
      <c r="E23" s="81"/>
      <c r="F23" s="81"/>
      <c r="G23" s="79"/>
      <c r="H23" s="136" t="s">
        <v>185</v>
      </c>
      <c r="I23" s="136"/>
      <c r="J23" s="136" t="s">
        <v>48</v>
      </c>
      <c r="K23" s="86" t="s">
        <v>48</v>
      </c>
      <c r="L23" s="26"/>
    </row>
    <row r="24" spans="1:12" ht="14.5" hidden="1" customHeight="1" x14ac:dyDescent="0.2">
      <c r="A24" s="310">
        <f>'A kopā'!A23</f>
        <v>12</v>
      </c>
      <c r="B24" s="77">
        <f>'A kopā'!B23</f>
        <v>0</v>
      </c>
      <c r="C24" s="77">
        <f>'A kopā'!D23</f>
        <v>0</v>
      </c>
      <c r="D24" s="79"/>
      <c r="E24" s="81"/>
      <c r="F24" s="81"/>
      <c r="G24" s="79"/>
      <c r="H24" s="136" t="s">
        <v>185</v>
      </c>
      <c r="I24" s="136"/>
      <c r="J24" s="136" t="s">
        <v>48</v>
      </c>
      <c r="K24" s="86" t="s">
        <v>48</v>
      </c>
      <c r="L24" s="26"/>
    </row>
    <row r="25" spans="1:12" ht="14.5" hidden="1" customHeight="1" x14ac:dyDescent="0.2">
      <c r="A25" s="310">
        <f>'A kopā'!A24</f>
        <v>13</v>
      </c>
      <c r="B25" s="77">
        <f>'A kopā'!B24</f>
        <v>0</v>
      </c>
      <c r="C25" s="77">
        <f>'A kopā'!D24</f>
        <v>0</v>
      </c>
      <c r="D25" s="79"/>
      <c r="E25" s="81"/>
      <c r="F25" s="81"/>
      <c r="G25" s="79"/>
      <c r="H25" s="136" t="s">
        <v>185</v>
      </c>
      <c r="I25" s="136"/>
      <c r="J25" s="136" t="s">
        <v>48</v>
      </c>
      <c r="K25" s="86" t="s">
        <v>48</v>
      </c>
      <c r="L25" s="26"/>
    </row>
    <row r="26" spans="1:12" ht="14.5" hidden="1" customHeight="1" x14ac:dyDescent="0.2">
      <c r="A26" s="310">
        <f>'A kopā'!A25</f>
        <v>14</v>
      </c>
      <c r="B26" s="77">
        <f>'A kopā'!B25</f>
        <v>0</v>
      </c>
      <c r="C26" s="77">
        <f>'A kopā'!D25</f>
        <v>0</v>
      </c>
      <c r="D26" s="79"/>
      <c r="E26" s="81"/>
      <c r="F26" s="81"/>
      <c r="G26" s="79"/>
      <c r="H26" s="136" t="s">
        <v>185</v>
      </c>
      <c r="I26" s="136"/>
      <c r="J26" s="136" t="s">
        <v>48</v>
      </c>
      <c r="K26" s="86" t="s">
        <v>48</v>
      </c>
      <c r="L26" s="26"/>
    </row>
    <row r="27" spans="1:12" ht="14.5" customHeight="1" x14ac:dyDescent="0.2">
      <c r="A27" s="310">
        <f>'A kopā'!A26</f>
        <v>0</v>
      </c>
      <c r="B27" s="77">
        <f>'A kopā'!B26</f>
        <v>0</v>
      </c>
      <c r="C27" s="77">
        <f>'A kopā'!D26</f>
        <v>0</v>
      </c>
      <c r="D27" s="79"/>
      <c r="E27" s="81"/>
      <c r="F27" s="81"/>
      <c r="G27" s="79"/>
      <c r="H27" s="136" t="s">
        <v>185</v>
      </c>
      <c r="I27" s="136"/>
      <c r="J27" s="136" t="s">
        <v>48</v>
      </c>
      <c r="K27" s="86" t="s">
        <v>48</v>
      </c>
      <c r="L27" s="26"/>
    </row>
    <row r="28" spans="1:12" ht="14.5" customHeight="1" x14ac:dyDescent="0.2">
      <c r="A28" s="90"/>
      <c r="B28" s="80"/>
      <c r="C28" s="80"/>
      <c r="D28" s="80"/>
      <c r="E28" s="80"/>
      <c r="F28" s="80"/>
      <c r="G28" s="80"/>
      <c r="H28" s="124"/>
      <c r="I28" s="124"/>
      <c r="J28" s="78"/>
      <c r="K28" s="117"/>
      <c r="L28" s="26"/>
    </row>
    <row r="29" spans="1:12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9" x14ac:dyDescent="0.25">
      <c r="A30" s="3" t="str">
        <f>'C kopā'!A30:O30</f>
        <v>Rīgas atklātās sacensības sporta tūrisma un alpīnisma tehnikā  2018. gada 15. aprīlī</v>
      </c>
      <c r="B30" s="37"/>
      <c r="C30" s="3"/>
      <c r="E30" s="37"/>
      <c r="F30" s="37"/>
      <c r="H30" s="6"/>
      <c r="I30" s="6"/>
      <c r="J30" s="7"/>
      <c r="K30" s="7"/>
    </row>
    <row r="31" spans="1:12" ht="19" x14ac:dyDescent="0.25">
      <c r="B31" s="37" t="s">
        <v>5</v>
      </c>
      <c r="C31" s="3"/>
      <c r="E31" s="37"/>
      <c r="F31" s="37"/>
      <c r="H31" s="6"/>
      <c r="I31" s="6"/>
      <c r="J31" s="7"/>
      <c r="K31" s="7"/>
    </row>
    <row r="32" spans="1:12" ht="20" thickBot="1" x14ac:dyDescent="0.3">
      <c r="A32" s="3"/>
      <c r="B32" s="3" t="str">
        <f>'A kopā'!B30</f>
        <v>A grupa meitenes</v>
      </c>
      <c r="C32" s="3"/>
      <c r="H32" s="6"/>
      <c r="I32" s="6"/>
      <c r="J32" s="7"/>
      <c r="K32" s="7"/>
    </row>
    <row r="33" spans="1:11" ht="15" customHeight="1" thickBot="1" x14ac:dyDescent="0.25">
      <c r="A33" s="388"/>
      <c r="B33" s="391" t="s">
        <v>25</v>
      </c>
      <c r="C33" s="391" t="s">
        <v>0</v>
      </c>
      <c r="D33" s="355" t="s">
        <v>41</v>
      </c>
      <c r="E33" s="355" t="s">
        <v>19</v>
      </c>
      <c r="F33" s="355" t="s">
        <v>20</v>
      </c>
      <c r="G33" s="388" t="s">
        <v>16</v>
      </c>
      <c r="H33" s="378" t="s">
        <v>17</v>
      </c>
      <c r="I33" s="378" t="s">
        <v>49</v>
      </c>
      <c r="J33" s="389" t="s">
        <v>52</v>
      </c>
      <c r="K33" s="389" t="s">
        <v>1</v>
      </c>
    </row>
    <row r="34" spans="1:11" ht="15" customHeight="1" thickBot="1" x14ac:dyDescent="0.25">
      <c r="A34" s="388"/>
      <c r="B34" s="391"/>
      <c r="C34" s="391"/>
      <c r="D34" s="355"/>
      <c r="E34" s="355"/>
      <c r="F34" s="355"/>
      <c r="G34" s="388"/>
      <c r="H34" s="378"/>
      <c r="I34" s="378"/>
      <c r="J34" s="389"/>
      <c r="K34" s="389"/>
    </row>
    <row r="35" spans="1:11" ht="15" customHeight="1" thickBot="1" x14ac:dyDescent="0.25">
      <c r="A35" s="388"/>
      <c r="B35" s="391"/>
      <c r="C35" s="391"/>
      <c r="D35" s="355"/>
      <c r="E35" s="355"/>
      <c r="F35" s="355"/>
      <c r="G35" s="388"/>
      <c r="H35" s="378"/>
      <c r="I35" s="378"/>
      <c r="J35" s="389"/>
      <c r="K35" s="389"/>
    </row>
    <row r="36" spans="1:11" ht="15" customHeight="1" thickBot="1" x14ac:dyDescent="0.25">
      <c r="A36" s="388"/>
      <c r="B36" s="391"/>
      <c r="C36" s="391"/>
      <c r="D36" s="355"/>
      <c r="E36" s="355"/>
      <c r="F36" s="355"/>
      <c r="G36" s="388"/>
      <c r="H36" s="378"/>
      <c r="I36" s="378"/>
      <c r="J36" s="389"/>
      <c r="K36" s="389"/>
    </row>
    <row r="37" spans="1:11" ht="16" thickBot="1" x14ac:dyDescent="0.25">
      <c r="A37" s="388"/>
      <c r="B37" s="391"/>
      <c r="C37" s="391"/>
      <c r="D37" s="355"/>
      <c r="E37" s="355"/>
      <c r="F37" s="355"/>
      <c r="G37" s="388"/>
      <c r="H37" s="378"/>
      <c r="I37" s="378"/>
      <c r="J37" s="389"/>
      <c r="K37" s="389"/>
    </row>
    <row r="38" spans="1:11" ht="16" thickBot="1" x14ac:dyDescent="0.25">
      <c r="A38" s="388"/>
      <c r="B38" s="391"/>
      <c r="C38" s="391"/>
      <c r="D38" s="355"/>
      <c r="E38" s="355"/>
      <c r="F38" s="355"/>
      <c r="G38" s="388"/>
      <c r="H38" s="378"/>
      <c r="I38" s="378"/>
      <c r="J38" s="389"/>
      <c r="K38" s="389"/>
    </row>
    <row r="39" spans="1:11" ht="16" thickBot="1" x14ac:dyDescent="0.25">
      <c r="A39" s="388"/>
      <c r="B39" s="391"/>
      <c r="C39" s="391"/>
      <c r="D39" s="355"/>
      <c r="E39" s="355"/>
      <c r="F39" s="355"/>
      <c r="G39" s="388"/>
      <c r="H39" s="378"/>
      <c r="I39" s="378"/>
      <c r="J39" s="389"/>
      <c r="K39" s="389"/>
    </row>
    <row r="40" spans="1:11" ht="16" thickBot="1" x14ac:dyDescent="0.25">
      <c r="A40" s="388"/>
      <c r="B40" s="391"/>
      <c r="C40" s="391"/>
      <c r="D40" s="355"/>
      <c r="E40" s="355"/>
      <c r="F40" s="355"/>
      <c r="G40" s="388"/>
      <c r="H40" s="378"/>
      <c r="I40" s="378"/>
      <c r="J40" s="389"/>
      <c r="K40" s="389"/>
    </row>
    <row r="41" spans="1:11" ht="17" thickBot="1" x14ac:dyDescent="0.25">
      <c r="A41" s="38"/>
      <c r="B41" s="39"/>
      <c r="C41" s="40"/>
      <c r="D41" s="68">
        <v>4</v>
      </c>
      <c r="E41" s="68">
        <v>2</v>
      </c>
      <c r="F41" s="68">
        <v>1</v>
      </c>
      <c r="G41" s="43"/>
      <c r="H41" s="44"/>
      <c r="I41" s="44"/>
      <c r="J41" s="45"/>
      <c r="K41" s="46"/>
    </row>
    <row r="42" spans="1:11" ht="16" x14ac:dyDescent="0.2">
      <c r="A42" s="75">
        <f>'A kopā'!A40</f>
        <v>1</v>
      </c>
      <c r="B42" s="145" t="str">
        <f>'A kopā'!B40</f>
        <v>Marta Vītola</v>
      </c>
      <c r="C42" s="145" t="str">
        <f>'A kopā'!D40</f>
        <v>BJC Daugmale</v>
      </c>
      <c r="D42" s="2"/>
      <c r="E42" s="2"/>
      <c r="F42" s="2"/>
      <c r="G42" s="2"/>
      <c r="H42" s="219" t="s">
        <v>185</v>
      </c>
      <c r="I42" s="219"/>
      <c r="J42" s="225" t="s">
        <v>48</v>
      </c>
      <c r="K42" s="2" t="s">
        <v>48</v>
      </c>
    </row>
    <row r="43" spans="1:11" ht="32" x14ac:dyDescent="0.2">
      <c r="A43" s="75">
        <f>'A kopā'!A41</f>
        <v>2</v>
      </c>
      <c r="B43" s="145" t="str">
        <f>'A kopā'!B41</f>
        <v>Denisa Straume (Strode)</v>
      </c>
      <c r="C43" s="145" t="str">
        <f>'A kopā'!D41</f>
        <v>BJC Daugmale</v>
      </c>
      <c r="D43" s="2"/>
      <c r="E43" s="2"/>
      <c r="F43" s="2"/>
      <c r="G43" s="2"/>
      <c r="H43" s="219" t="s">
        <v>185</v>
      </c>
      <c r="I43" s="219"/>
      <c r="J43" s="225" t="s">
        <v>48</v>
      </c>
      <c r="K43" s="2" t="s">
        <v>48</v>
      </c>
    </row>
    <row r="44" spans="1:11" ht="16" x14ac:dyDescent="0.2">
      <c r="A44" s="75">
        <f>'A kopā'!A42</f>
        <v>3</v>
      </c>
      <c r="B44" s="145" t="str">
        <f>'A kopā'!B42</f>
        <v>Agnese Strode</v>
      </c>
      <c r="C44" s="145" t="str">
        <f>'A kopā'!D42</f>
        <v>BJC Daugmale</v>
      </c>
      <c r="D44" s="2"/>
      <c r="E44" s="2"/>
      <c r="F44" s="2"/>
      <c r="G44" s="2"/>
      <c r="H44" s="219" t="s">
        <v>185</v>
      </c>
      <c r="I44" s="219"/>
      <c r="J44" s="225" t="s">
        <v>48</v>
      </c>
      <c r="K44" s="63" t="s">
        <v>48</v>
      </c>
    </row>
    <row r="45" spans="1:11" ht="16" x14ac:dyDescent="0.2">
      <c r="A45" s="75">
        <f>'A kopā'!A43</f>
        <v>4</v>
      </c>
      <c r="B45" s="145" t="str">
        <f>'A kopā'!B43</f>
        <v>Inta Ivanova</v>
      </c>
      <c r="C45" s="145" t="str">
        <f>'A kopā'!D43</f>
        <v>BJC Daugmale</v>
      </c>
      <c r="D45" s="2"/>
      <c r="E45" s="2"/>
      <c r="F45" s="2"/>
      <c r="G45" s="2"/>
      <c r="H45" s="219" t="s">
        <v>185</v>
      </c>
      <c r="I45" s="219"/>
      <c r="J45" s="225" t="s">
        <v>48</v>
      </c>
      <c r="K45" s="2" t="s">
        <v>48</v>
      </c>
    </row>
    <row r="46" spans="1:11" ht="16" x14ac:dyDescent="0.2">
      <c r="A46" s="75">
        <f>'A kopā'!A44</f>
        <v>5</v>
      </c>
      <c r="B46" s="145" t="str">
        <f>'A kopā'!B44</f>
        <v>Izolde Ivanova</v>
      </c>
      <c r="C46" s="145" t="str">
        <f>'A kopā'!D44</f>
        <v>BJC Daugmale</v>
      </c>
      <c r="D46" s="2"/>
      <c r="E46" s="2"/>
      <c r="F46" s="2"/>
      <c r="G46" s="2"/>
      <c r="H46" s="219" t="s">
        <v>185</v>
      </c>
      <c r="I46" s="219"/>
      <c r="J46" s="225" t="s">
        <v>48</v>
      </c>
      <c r="K46" s="2" t="s">
        <v>48</v>
      </c>
    </row>
    <row r="47" spans="1:11" ht="16" x14ac:dyDescent="0.2">
      <c r="A47" s="75">
        <f>'A kopā'!A45</f>
        <v>6</v>
      </c>
      <c r="B47" s="145" t="str">
        <f>'A kopā'!B45</f>
        <v>Madara Krūmiņa</v>
      </c>
      <c r="C47" s="145" t="str">
        <f>'A kopā'!D45</f>
        <v>BJC Daugmale</v>
      </c>
      <c r="D47" s="2"/>
      <c r="E47" s="2"/>
      <c r="F47" s="2"/>
      <c r="G47" s="2"/>
      <c r="H47" s="219">
        <v>4.8611111111111104E-4</v>
      </c>
      <c r="I47" s="219"/>
      <c r="J47" s="225">
        <f t="shared" ref="J47:J53" si="0">H47+G47*$L$3</f>
        <v>4.8611111111111104E-4</v>
      </c>
      <c r="K47" s="2">
        <v>4</v>
      </c>
    </row>
    <row r="48" spans="1:11" ht="16" x14ac:dyDescent="0.2">
      <c r="A48" s="75">
        <f>'A kopā'!A46</f>
        <v>7</v>
      </c>
      <c r="B48" s="145" t="str">
        <f>'A kopā'!B46</f>
        <v>Elza Baraka </v>
      </c>
      <c r="C48" s="145" t="str">
        <f>'A kopā'!D46</f>
        <v>BJC Daugmale</v>
      </c>
      <c r="D48" s="58"/>
      <c r="E48" s="58"/>
      <c r="F48" s="58">
        <v>1</v>
      </c>
      <c r="G48" s="58">
        <v>1</v>
      </c>
      <c r="H48" s="225">
        <v>3.5879629629629635E-4</v>
      </c>
      <c r="I48" s="225"/>
      <c r="J48" s="225">
        <f t="shared" si="0"/>
        <v>7.0601851851851858E-4</v>
      </c>
      <c r="K48" s="2">
        <v>6</v>
      </c>
    </row>
    <row r="49" spans="1:11" ht="16" x14ac:dyDescent="0.2">
      <c r="A49" s="75">
        <f>'A kopā'!A47</f>
        <v>8</v>
      </c>
      <c r="B49" s="145" t="str">
        <f>'A kopā'!B47</f>
        <v>Samanta Vilka</v>
      </c>
      <c r="C49" s="145" t="str">
        <f>'A kopā'!D47</f>
        <v>BJC Daugmale</v>
      </c>
      <c r="D49" s="127"/>
      <c r="E49" s="127"/>
      <c r="F49" s="127"/>
      <c r="G49" s="79"/>
      <c r="H49" s="183">
        <v>6.2500000000000001E-4</v>
      </c>
      <c r="I49" s="183"/>
      <c r="J49" s="225">
        <f t="shared" si="0"/>
        <v>6.2500000000000001E-4</v>
      </c>
      <c r="K49" s="2">
        <v>5</v>
      </c>
    </row>
    <row r="50" spans="1:11" ht="16" x14ac:dyDescent="0.2">
      <c r="A50" s="75">
        <f>'A kopā'!A48</f>
        <v>9</v>
      </c>
      <c r="B50" s="145" t="str">
        <f>'A kopā'!B48</f>
        <v>Ilze Vaivode</v>
      </c>
      <c r="C50" s="145" t="str">
        <f>'A kopā'!D48</f>
        <v>PES</v>
      </c>
      <c r="D50" s="84"/>
      <c r="E50" s="84">
        <v>1</v>
      </c>
      <c r="F50" s="84"/>
      <c r="G50" s="84">
        <v>2</v>
      </c>
      <c r="H50" s="183">
        <v>3.4722222222222224E-4</v>
      </c>
      <c r="I50" s="226"/>
      <c r="J50" s="225">
        <f t="shared" si="0"/>
        <v>1.0416666666666667E-3</v>
      </c>
      <c r="K50" s="2">
        <v>7</v>
      </c>
    </row>
    <row r="51" spans="1:11" ht="16" x14ac:dyDescent="0.2">
      <c r="A51" s="75">
        <f>'A kopā'!A49</f>
        <v>10</v>
      </c>
      <c r="B51" s="145" t="str">
        <f>'A kopā'!B49</f>
        <v>Kristīne Rjabova</v>
      </c>
      <c r="C51" s="145" t="str">
        <f>'A kopā'!D49</f>
        <v>BJC Daugmale</v>
      </c>
      <c r="D51" s="84"/>
      <c r="E51" s="84"/>
      <c r="F51" s="84"/>
      <c r="G51" s="84"/>
      <c r="H51" s="183">
        <v>2.8935185185185189E-4</v>
      </c>
      <c r="I51" s="183"/>
      <c r="J51" s="225">
        <f t="shared" si="0"/>
        <v>2.8935185185185189E-4</v>
      </c>
      <c r="K51" s="2">
        <v>1</v>
      </c>
    </row>
    <row r="52" spans="1:11" ht="16" x14ac:dyDescent="0.2">
      <c r="A52" s="75">
        <f>'A kopā'!A50</f>
        <v>11</v>
      </c>
      <c r="B52" s="145" t="str">
        <f>'A kopā'!B50</f>
        <v>Antra Racena</v>
      </c>
      <c r="C52" s="145" t="str">
        <f>'A kopā'!D50</f>
        <v>RPS</v>
      </c>
      <c r="D52" s="84"/>
      <c r="E52" s="84"/>
      <c r="F52" s="84"/>
      <c r="G52" s="84"/>
      <c r="H52" s="136">
        <v>3.9351851851851852E-4</v>
      </c>
      <c r="I52" s="25"/>
      <c r="J52" s="225">
        <f t="shared" si="0"/>
        <v>3.9351851851851852E-4</v>
      </c>
      <c r="K52" s="63">
        <v>2</v>
      </c>
    </row>
    <row r="53" spans="1:11" ht="16" x14ac:dyDescent="0.2">
      <c r="A53" s="75">
        <f>'A kopā'!A51</f>
        <v>12</v>
      </c>
      <c r="B53" s="145" t="str">
        <f>'A kopā'!B51</f>
        <v>Ravita Rone</v>
      </c>
      <c r="C53" s="145" t="str">
        <f>'A kopā'!D51</f>
        <v>RPS</v>
      </c>
      <c r="D53" s="84"/>
      <c r="E53" s="84"/>
      <c r="F53" s="84"/>
      <c r="G53" s="84"/>
      <c r="H53" s="136">
        <v>4.0509259259259258E-4</v>
      </c>
      <c r="I53" s="136"/>
      <c r="J53" s="225">
        <f t="shared" si="0"/>
        <v>4.0509259259259258E-4</v>
      </c>
      <c r="K53" s="63">
        <v>3</v>
      </c>
    </row>
    <row r="54" spans="1:11" ht="16" x14ac:dyDescent="0.2">
      <c r="A54" s="75">
        <f>'A kopā'!A52</f>
        <v>13</v>
      </c>
      <c r="B54" s="145">
        <f>'A kopā'!B52</f>
        <v>0</v>
      </c>
      <c r="C54" s="145">
        <f>'A kopā'!D52</f>
        <v>0</v>
      </c>
      <c r="D54" s="84"/>
      <c r="E54" s="84"/>
      <c r="F54" s="84"/>
      <c r="G54" s="84"/>
      <c r="H54" s="136"/>
      <c r="I54" s="141"/>
      <c r="J54" s="95"/>
      <c r="K54" s="2"/>
    </row>
    <row r="55" spans="1:11" x14ac:dyDescent="0.2">
      <c r="A55" s="126">
        <v>14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ht="16" x14ac:dyDescent="0.2">
      <c r="A56" s="81">
        <v>15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</row>
  </sheetData>
  <sheetProtection selectLockedCells="1" selectUnlockedCells="1"/>
  <autoFilter ref="A41:L41">
    <sortState ref="A42:L56">
      <sortCondition ref="A41"/>
    </sortState>
  </autoFilter>
  <mergeCells count="22">
    <mergeCell ref="E4:E11"/>
    <mergeCell ref="F4:F11"/>
    <mergeCell ref="A4:A11"/>
    <mergeCell ref="B4:B11"/>
    <mergeCell ref="C4:C11"/>
    <mergeCell ref="D4:D11"/>
    <mergeCell ref="A33:A40"/>
    <mergeCell ref="B33:B40"/>
    <mergeCell ref="C33:C40"/>
    <mergeCell ref="D33:D40"/>
    <mergeCell ref="E33:E40"/>
    <mergeCell ref="J4:J11"/>
    <mergeCell ref="K4:K11"/>
    <mergeCell ref="G4:G11"/>
    <mergeCell ref="H4:H11"/>
    <mergeCell ref="F33:F40"/>
    <mergeCell ref="J33:J40"/>
    <mergeCell ref="K33:K40"/>
    <mergeCell ref="G33:G40"/>
    <mergeCell ref="H33:H40"/>
    <mergeCell ref="I4:I11"/>
    <mergeCell ref="I33:I40"/>
  </mergeCells>
  <phoneticPr fontId="5" type="noConversion"/>
  <pageMargins left="0.42986111111111114" right="0.75" top="0.62986111111111109" bottom="0.55972222222222223" header="0.51180555555555551" footer="0.51180555555555551"/>
  <pageSetup paperSize="9" scale="86" firstPageNumber="0" orientation="landscape" verticalDpi="300" r:id="rId1"/>
  <headerFooter alignWithMargins="0"/>
  <rowBreaks count="1" manualBreakCount="1">
    <brk id="2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73" workbookViewId="0">
      <selection activeCell="B85" sqref="B85:C89"/>
    </sheetView>
  </sheetViews>
  <sheetFormatPr baseColWidth="10" defaultColWidth="8.83203125" defaultRowHeight="15" x14ac:dyDescent="0.2"/>
  <cols>
    <col min="2" max="2" width="40" customWidth="1"/>
  </cols>
  <sheetData>
    <row r="1" spans="1:5" ht="239" thickBot="1" x14ac:dyDescent="0.25">
      <c r="A1" s="293" t="s">
        <v>86</v>
      </c>
      <c r="B1" s="293" t="s">
        <v>87</v>
      </c>
      <c r="C1" s="293" t="s">
        <v>88</v>
      </c>
      <c r="D1" s="293"/>
      <c r="E1" s="294" t="s">
        <v>89</v>
      </c>
    </row>
    <row r="2" spans="1:5" ht="18" thickBot="1" x14ac:dyDescent="0.25">
      <c r="A2" s="295"/>
      <c r="B2" s="296" t="s">
        <v>90</v>
      </c>
      <c r="C2" s="295"/>
      <c r="D2" s="295"/>
      <c r="E2" s="297"/>
    </row>
    <row r="3" spans="1:5" ht="18" thickBot="1" x14ac:dyDescent="0.25">
      <c r="A3" s="295">
        <v>1</v>
      </c>
      <c r="B3" s="295" t="s">
        <v>91</v>
      </c>
      <c r="C3" s="295">
        <v>2006</v>
      </c>
      <c r="D3" s="295" t="s">
        <v>92</v>
      </c>
      <c r="E3" s="297"/>
    </row>
    <row r="4" spans="1:5" ht="18" thickBot="1" x14ac:dyDescent="0.25">
      <c r="A4" s="295">
        <v>2</v>
      </c>
      <c r="B4" s="295" t="s">
        <v>93</v>
      </c>
      <c r="C4" s="295">
        <v>2006</v>
      </c>
      <c r="D4" s="295" t="s">
        <v>92</v>
      </c>
      <c r="E4" s="297"/>
    </row>
    <row r="5" spans="1:5" ht="18" thickBot="1" x14ac:dyDescent="0.25">
      <c r="A5" s="295">
        <v>3</v>
      </c>
      <c r="B5" s="295" t="s">
        <v>94</v>
      </c>
      <c r="C5" s="295">
        <v>2006</v>
      </c>
      <c r="D5" s="295" t="s">
        <v>92</v>
      </c>
      <c r="E5" s="297"/>
    </row>
    <row r="6" spans="1:5" ht="18" thickBot="1" x14ac:dyDescent="0.25">
      <c r="A6" s="295">
        <v>4</v>
      </c>
      <c r="B6" s="295" t="s">
        <v>95</v>
      </c>
      <c r="C6" s="295">
        <v>2006</v>
      </c>
      <c r="D6" s="295" t="s">
        <v>92</v>
      </c>
      <c r="E6" s="297"/>
    </row>
    <row r="7" spans="1:5" ht="18" thickBot="1" x14ac:dyDescent="0.25">
      <c r="A7" s="295">
        <v>5</v>
      </c>
      <c r="B7" s="295" t="s">
        <v>60</v>
      </c>
      <c r="C7" s="295">
        <v>2006</v>
      </c>
      <c r="D7" s="295" t="s">
        <v>92</v>
      </c>
      <c r="E7" s="297"/>
    </row>
    <row r="8" spans="1:5" ht="18" thickBot="1" x14ac:dyDescent="0.25">
      <c r="A8" s="295">
        <v>6</v>
      </c>
      <c r="B8" s="295" t="s">
        <v>96</v>
      </c>
      <c r="C8" s="295">
        <v>2006</v>
      </c>
      <c r="D8" s="295" t="s">
        <v>92</v>
      </c>
      <c r="E8" s="297"/>
    </row>
    <row r="9" spans="1:5" ht="18" thickBot="1" x14ac:dyDescent="0.25">
      <c r="A9" s="295">
        <v>7</v>
      </c>
      <c r="B9" s="295" t="s">
        <v>68</v>
      </c>
      <c r="C9" s="295">
        <v>2006</v>
      </c>
      <c r="D9" s="295" t="s">
        <v>92</v>
      </c>
      <c r="E9" s="297"/>
    </row>
    <row r="10" spans="1:5" ht="18" thickBot="1" x14ac:dyDescent="0.25">
      <c r="A10" s="295">
        <v>8</v>
      </c>
      <c r="B10" s="295" t="s">
        <v>97</v>
      </c>
      <c r="C10" s="295">
        <v>2007</v>
      </c>
      <c r="D10" s="295" t="s">
        <v>92</v>
      </c>
      <c r="E10" s="297"/>
    </row>
    <row r="11" spans="1:5" ht="18" thickBot="1" x14ac:dyDescent="0.25">
      <c r="A11" s="295">
        <v>9</v>
      </c>
      <c r="B11" s="295" t="s">
        <v>98</v>
      </c>
      <c r="C11" s="295">
        <v>2006</v>
      </c>
      <c r="D11" s="295" t="s">
        <v>92</v>
      </c>
      <c r="E11" s="297"/>
    </row>
    <row r="12" spans="1:5" ht="18" thickBot="1" x14ac:dyDescent="0.25">
      <c r="A12" s="295">
        <v>13</v>
      </c>
      <c r="B12" s="295" t="s">
        <v>61</v>
      </c>
      <c r="C12" s="295">
        <v>2006</v>
      </c>
      <c r="D12" s="295" t="s">
        <v>103</v>
      </c>
      <c r="E12" s="297"/>
    </row>
    <row r="13" spans="1:5" ht="18" thickBot="1" x14ac:dyDescent="0.25">
      <c r="A13" s="295">
        <v>17</v>
      </c>
      <c r="B13" s="295" t="s">
        <v>107</v>
      </c>
      <c r="C13" s="295">
        <v>2006</v>
      </c>
      <c r="D13" s="295" t="s">
        <v>108</v>
      </c>
      <c r="E13" s="297"/>
    </row>
    <row r="14" spans="1:5" ht="18" thickBot="1" x14ac:dyDescent="0.25">
      <c r="A14" s="295"/>
      <c r="B14" s="295"/>
      <c r="C14" s="295"/>
      <c r="D14" s="295"/>
      <c r="E14" s="297"/>
    </row>
    <row r="15" spans="1:5" ht="18" thickBot="1" x14ac:dyDescent="0.25">
      <c r="A15" s="295"/>
      <c r="B15" s="295"/>
      <c r="C15" s="295"/>
      <c r="D15" s="295"/>
      <c r="E15" s="297"/>
    </row>
    <row r="16" spans="1:5" ht="18" thickBot="1" x14ac:dyDescent="0.25">
      <c r="A16" s="295"/>
      <c r="B16" s="295"/>
      <c r="C16" s="295"/>
      <c r="D16" s="295"/>
      <c r="E16" s="297"/>
    </row>
    <row r="17" spans="1:5" ht="18" thickBot="1" x14ac:dyDescent="0.25">
      <c r="A17" s="295">
        <v>10</v>
      </c>
      <c r="B17" s="295" t="s">
        <v>99</v>
      </c>
      <c r="C17" s="295">
        <v>2007</v>
      </c>
      <c r="D17" s="295" t="s">
        <v>92</v>
      </c>
      <c r="E17" s="297"/>
    </row>
    <row r="18" spans="1:5" ht="18" thickBot="1" x14ac:dyDescent="0.25">
      <c r="A18" s="295">
        <v>11</v>
      </c>
      <c r="B18" s="295" t="s">
        <v>100</v>
      </c>
      <c r="C18" s="295">
        <v>2008</v>
      </c>
      <c r="D18" s="295" t="s">
        <v>92</v>
      </c>
      <c r="E18" s="297"/>
    </row>
    <row r="19" spans="1:5" ht="18" thickBot="1" x14ac:dyDescent="0.25">
      <c r="A19" s="295">
        <v>12</v>
      </c>
      <c r="B19" s="295" t="s">
        <v>101</v>
      </c>
      <c r="C19" s="295">
        <v>2007</v>
      </c>
      <c r="D19" s="295" t="s">
        <v>92</v>
      </c>
      <c r="E19" s="297" t="s">
        <v>102</v>
      </c>
    </row>
    <row r="20" spans="1:5" ht="18" thickBot="1" x14ac:dyDescent="0.25">
      <c r="A20" s="295">
        <v>14</v>
      </c>
      <c r="B20" s="295" t="s">
        <v>104</v>
      </c>
      <c r="C20" s="295">
        <v>2006</v>
      </c>
      <c r="D20" s="295" t="s">
        <v>103</v>
      </c>
      <c r="E20" s="297"/>
    </row>
    <row r="21" spans="1:5" ht="18" thickBot="1" x14ac:dyDescent="0.25">
      <c r="A21" s="295">
        <v>15</v>
      </c>
      <c r="B21" s="295" t="s">
        <v>105</v>
      </c>
      <c r="C21" s="295">
        <v>2007</v>
      </c>
      <c r="D21" s="295" t="s">
        <v>103</v>
      </c>
      <c r="E21" s="297"/>
    </row>
    <row r="22" spans="1:5" ht="18" thickBot="1" x14ac:dyDescent="0.25">
      <c r="A22" s="295">
        <v>16</v>
      </c>
      <c r="B22" s="295" t="s">
        <v>106</v>
      </c>
      <c r="C22" s="295">
        <v>2006</v>
      </c>
      <c r="D22" s="295" t="s">
        <v>103</v>
      </c>
      <c r="E22" s="297"/>
    </row>
    <row r="23" spans="1:5" ht="18" thickBot="1" x14ac:dyDescent="0.25">
      <c r="A23" s="295">
        <v>18</v>
      </c>
      <c r="B23" s="295" t="s">
        <v>109</v>
      </c>
      <c r="C23" s="295">
        <v>2006</v>
      </c>
      <c r="D23" s="295" t="s">
        <v>108</v>
      </c>
      <c r="E23" s="297"/>
    </row>
    <row r="24" spans="1:5" ht="18" thickBot="1" x14ac:dyDescent="0.25">
      <c r="A24" s="295">
        <v>19</v>
      </c>
      <c r="B24" s="295" t="s">
        <v>66</v>
      </c>
      <c r="C24" s="295">
        <v>2006</v>
      </c>
      <c r="D24" s="295"/>
      <c r="E24" s="297" t="s">
        <v>57</v>
      </c>
    </row>
    <row r="25" spans="1:5" ht="18" thickBot="1" x14ac:dyDescent="0.25">
      <c r="A25" s="295">
        <v>20</v>
      </c>
      <c r="B25" s="295" t="s">
        <v>110</v>
      </c>
      <c r="C25" s="295">
        <v>2006</v>
      </c>
      <c r="D25" s="295"/>
      <c r="E25" s="297" t="s">
        <v>57</v>
      </c>
    </row>
    <row r="26" spans="1:5" ht="18" thickBot="1" x14ac:dyDescent="0.25">
      <c r="A26" s="295">
        <v>21</v>
      </c>
      <c r="B26" s="295" t="s">
        <v>111</v>
      </c>
      <c r="C26" s="295">
        <v>2006</v>
      </c>
      <c r="D26" s="295"/>
      <c r="E26" s="297" t="s">
        <v>57</v>
      </c>
    </row>
    <row r="27" spans="1:5" ht="35" thickBot="1" x14ac:dyDescent="0.25">
      <c r="A27" s="295"/>
      <c r="B27" s="298" t="s">
        <v>112</v>
      </c>
      <c r="C27" s="295"/>
      <c r="D27" s="295"/>
      <c r="E27" s="297"/>
    </row>
    <row r="28" spans="1:5" ht="18" thickBot="1" x14ac:dyDescent="0.25">
      <c r="A28" s="295">
        <v>1</v>
      </c>
      <c r="B28" s="295" t="s">
        <v>58</v>
      </c>
      <c r="C28" s="295">
        <v>2009</v>
      </c>
      <c r="D28" s="295" t="s">
        <v>92</v>
      </c>
      <c r="E28" s="297"/>
    </row>
    <row r="29" spans="1:5" ht="18" thickBot="1" x14ac:dyDescent="0.25">
      <c r="A29" s="295">
        <v>2</v>
      </c>
      <c r="B29" s="295" t="s">
        <v>113</v>
      </c>
      <c r="C29" s="295">
        <v>2008</v>
      </c>
      <c r="D29" s="295" t="s">
        <v>92</v>
      </c>
      <c r="E29" s="297"/>
    </row>
    <row r="30" spans="1:5" ht="18" thickBot="1" x14ac:dyDescent="0.25">
      <c r="A30" s="295">
        <v>3</v>
      </c>
      <c r="B30" s="295" t="s">
        <v>100</v>
      </c>
      <c r="C30" s="295">
        <v>2008</v>
      </c>
      <c r="D30" s="295" t="s">
        <v>92</v>
      </c>
      <c r="E30" s="297"/>
    </row>
    <row r="31" spans="1:5" ht="35" thickBot="1" x14ac:dyDescent="0.25">
      <c r="A31" s="295">
        <v>6</v>
      </c>
      <c r="B31" s="295" t="s">
        <v>116</v>
      </c>
      <c r="C31" s="295">
        <v>2008</v>
      </c>
      <c r="D31" s="295" t="s">
        <v>92</v>
      </c>
      <c r="E31" s="297" t="s">
        <v>117</v>
      </c>
    </row>
    <row r="32" spans="1:5" ht="18" thickBot="1" x14ac:dyDescent="0.25">
      <c r="A32" s="295">
        <v>8</v>
      </c>
      <c r="B32" s="295" t="s">
        <v>119</v>
      </c>
      <c r="C32" s="295">
        <v>2008</v>
      </c>
      <c r="D32" s="295" t="s">
        <v>103</v>
      </c>
      <c r="E32" s="297"/>
    </row>
    <row r="33" spans="1:5" ht="18" thickBot="1" x14ac:dyDescent="0.25">
      <c r="A33" s="295">
        <v>9</v>
      </c>
      <c r="B33" s="295" t="s">
        <v>120</v>
      </c>
      <c r="C33" s="295">
        <v>2009</v>
      </c>
      <c r="D33" s="295" t="s">
        <v>121</v>
      </c>
      <c r="E33" s="297"/>
    </row>
    <row r="34" spans="1:5" ht="18" thickBot="1" x14ac:dyDescent="0.25">
      <c r="A34" s="295">
        <v>15</v>
      </c>
      <c r="B34" s="295" t="s">
        <v>127</v>
      </c>
      <c r="C34" s="295">
        <v>2011</v>
      </c>
      <c r="D34" s="295" t="s">
        <v>108</v>
      </c>
      <c r="E34" s="297"/>
    </row>
    <row r="35" spans="1:5" ht="18" thickBot="1" x14ac:dyDescent="0.25">
      <c r="A35" s="295"/>
      <c r="B35" s="295"/>
      <c r="C35" s="295"/>
      <c r="D35" s="295"/>
      <c r="E35" s="297"/>
    </row>
    <row r="36" spans="1:5" ht="18" thickBot="1" x14ac:dyDescent="0.25">
      <c r="A36" s="295"/>
      <c r="B36" s="295"/>
      <c r="C36" s="295"/>
      <c r="D36" s="295"/>
      <c r="E36" s="297"/>
    </row>
    <row r="37" spans="1:5" ht="18" thickBot="1" x14ac:dyDescent="0.25">
      <c r="A37" s="295">
        <v>4</v>
      </c>
      <c r="B37" s="295" t="s">
        <v>114</v>
      </c>
      <c r="C37" s="295">
        <v>2008</v>
      </c>
      <c r="D37" s="295" t="s">
        <v>92</v>
      </c>
      <c r="E37" s="297" t="s">
        <v>102</v>
      </c>
    </row>
    <row r="38" spans="1:5" ht="18" thickBot="1" x14ac:dyDescent="0.25">
      <c r="A38" s="295">
        <v>5</v>
      </c>
      <c r="B38" s="295" t="s">
        <v>115</v>
      </c>
      <c r="C38" s="295">
        <v>2008</v>
      </c>
      <c r="D38" s="295" t="s">
        <v>92</v>
      </c>
      <c r="E38" s="297" t="s">
        <v>102</v>
      </c>
    </row>
    <row r="39" spans="1:5" ht="18" thickBot="1" x14ac:dyDescent="0.25">
      <c r="A39" s="295">
        <v>7</v>
      </c>
      <c r="B39" s="295" t="s">
        <v>118</v>
      </c>
      <c r="C39" s="295">
        <v>2009</v>
      </c>
      <c r="D39" s="295" t="s">
        <v>103</v>
      </c>
      <c r="E39" s="297"/>
    </row>
    <row r="40" spans="1:5" ht="18" thickBot="1" x14ac:dyDescent="0.25">
      <c r="A40" s="295">
        <v>10</v>
      </c>
      <c r="B40" s="295" t="s">
        <v>122</v>
      </c>
      <c r="C40" s="295">
        <v>2011</v>
      </c>
      <c r="D40" s="295" t="s">
        <v>121</v>
      </c>
      <c r="E40" s="297"/>
    </row>
    <row r="41" spans="1:5" ht="18" thickBot="1" x14ac:dyDescent="0.25">
      <c r="A41" s="295">
        <v>11</v>
      </c>
      <c r="B41" s="295" t="s">
        <v>123</v>
      </c>
      <c r="C41" s="295">
        <v>2011</v>
      </c>
      <c r="D41" s="295" t="s">
        <v>121</v>
      </c>
      <c r="E41" s="297"/>
    </row>
    <row r="42" spans="1:5" ht="18" thickBot="1" x14ac:dyDescent="0.25">
      <c r="A42" s="295">
        <v>12</v>
      </c>
      <c r="B42" s="295" t="s">
        <v>124</v>
      </c>
      <c r="C42" s="295">
        <v>2008</v>
      </c>
      <c r="D42" s="295" t="s">
        <v>121</v>
      </c>
      <c r="E42" s="297"/>
    </row>
    <row r="43" spans="1:5" ht="18" thickBot="1" x14ac:dyDescent="0.25">
      <c r="A43" s="295">
        <v>13</v>
      </c>
      <c r="B43" s="295" t="s">
        <v>125</v>
      </c>
      <c r="C43" s="295">
        <v>2010</v>
      </c>
      <c r="D43" s="295" t="s">
        <v>121</v>
      </c>
      <c r="E43" s="297"/>
    </row>
    <row r="44" spans="1:5" ht="18" thickBot="1" x14ac:dyDescent="0.25">
      <c r="A44" s="295">
        <v>14</v>
      </c>
      <c r="B44" s="295" t="s">
        <v>126</v>
      </c>
      <c r="C44" s="295">
        <v>2008</v>
      </c>
      <c r="D44" s="295" t="s">
        <v>108</v>
      </c>
      <c r="E44" s="297"/>
    </row>
    <row r="46" spans="1:5" ht="18" thickBot="1" x14ac:dyDescent="0.25">
      <c r="A46" s="295"/>
      <c r="B46" s="295"/>
      <c r="C46" s="295"/>
      <c r="D46" s="295"/>
      <c r="E46" s="297"/>
    </row>
    <row r="47" spans="1:5" ht="18" thickBot="1" x14ac:dyDescent="0.25">
      <c r="A47" s="295"/>
      <c r="B47" s="295"/>
      <c r="C47" s="295"/>
      <c r="D47" s="295"/>
      <c r="E47" s="297"/>
    </row>
    <row r="48" spans="1:5" ht="18" thickBot="1" x14ac:dyDescent="0.25">
      <c r="A48" s="295"/>
      <c r="B48" s="295"/>
      <c r="C48" s="295"/>
      <c r="D48" s="295"/>
      <c r="E48" s="297"/>
    </row>
    <row r="49" spans="1:5" ht="18" thickBot="1" x14ac:dyDescent="0.25">
      <c r="A49" s="295"/>
      <c r="B49" s="295"/>
      <c r="C49" s="295"/>
      <c r="D49" s="295"/>
      <c r="E49" s="297"/>
    </row>
    <row r="50" spans="1:5" ht="18" thickBot="1" x14ac:dyDescent="0.25">
      <c r="A50" s="295"/>
      <c r="B50" s="296" t="s">
        <v>128</v>
      </c>
      <c r="C50" s="295"/>
      <c r="D50" s="295"/>
      <c r="E50" s="297"/>
    </row>
    <row r="51" spans="1:5" ht="18" thickBot="1" x14ac:dyDescent="0.25">
      <c r="A51" s="295">
        <v>1</v>
      </c>
      <c r="B51" s="295" t="s">
        <v>59</v>
      </c>
      <c r="C51" s="295">
        <v>2005</v>
      </c>
      <c r="D51" s="295" t="s">
        <v>92</v>
      </c>
      <c r="E51" s="297"/>
    </row>
    <row r="52" spans="1:5" ht="18" thickBot="1" x14ac:dyDescent="0.25">
      <c r="A52" s="295">
        <v>2</v>
      </c>
      <c r="B52" s="295" t="s">
        <v>129</v>
      </c>
      <c r="C52" s="295">
        <v>2004</v>
      </c>
      <c r="D52" s="295" t="s">
        <v>92</v>
      </c>
      <c r="E52" s="297"/>
    </row>
    <row r="53" spans="1:5" ht="18" thickBot="1" x14ac:dyDescent="0.25">
      <c r="A53" s="295">
        <v>6</v>
      </c>
      <c r="B53" s="295" t="s">
        <v>64</v>
      </c>
      <c r="C53" s="295">
        <v>2004</v>
      </c>
      <c r="D53" s="295" t="s">
        <v>103</v>
      </c>
      <c r="E53" s="297"/>
    </row>
    <row r="54" spans="1:5" ht="18" thickBot="1" x14ac:dyDescent="0.25">
      <c r="A54" s="295">
        <v>7</v>
      </c>
      <c r="B54" s="295" t="s">
        <v>134</v>
      </c>
      <c r="C54" s="295">
        <v>2005</v>
      </c>
      <c r="D54" s="295" t="s">
        <v>108</v>
      </c>
      <c r="E54" s="297"/>
    </row>
    <row r="55" spans="1:5" ht="18" thickBot="1" x14ac:dyDescent="0.25">
      <c r="A55" s="295">
        <v>9</v>
      </c>
      <c r="B55" s="295" t="s">
        <v>137</v>
      </c>
      <c r="C55" s="295">
        <v>2005</v>
      </c>
      <c r="D55" s="295" t="s">
        <v>136</v>
      </c>
      <c r="E55" s="297" t="s">
        <v>57</v>
      </c>
    </row>
    <row r="56" spans="1:5" ht="18" thickBot="1" x14ac:dyDescent="0.25">
      <c r="A56" s="295">
        <v>11</v>
      </c>
      <c r="B56" s="295" t="s">
        <v>139</v>
      </c>
      <c r="C56" s="295">
        <v>2005</v>
      </c>
      <c r="D56" s="295" t="s">
        <v>136</v>
      </c>
      <c r="E56" s="297" t="s">
        <v>57</v>
      </c>
    </row>
    <row r="57" spans="1:5" ht="18" thickBot="1" x14ac:dyDescent="0.25">
      <c r="A57" s="295">
        <v>13</v>
      </c>
      <c r="B57" s="295" t="s">
        <v>141</v>
      </c>
      <c r="C57" s="295">
        <v>2005</v>
      </c>
      <c r="D57" s="295" t="s">
        <v>136</v>
      </c>
      <c r="E57" s="297" t="s">
        <v>57</v>
      </c>
    </row>
    <row r="58" spans="1:5" ht="18" thickBot="1" x14ac:dyDescent="0.25">
      <c r="A58" s="295">
        <v>3</v>
      </c>
      <c r="B58" s="295" t="s">
        <v>130</v>
      </c>
      <c r="C58" s="295">
        <v>2005</v>
      </c>
      <c r="D58" s="295" t="s">
        <v>92</v>
      </c>
      <c r="E58" s="297"/>
    </row>
    <row r="59" spans="1:5" ht="18" thickBot="1" x14ac:dyDescent="0.25">
      <c r="A59" s="295">
        <v>4</v>
      </c>
      <c r="B59" s="295" t="s">
        <v>131</v>
      </c>
      <c r="C59" s="295">
        <v>2005</v>
      </c>
      <c r="D59" s="295" t="s">
        <v>92</v>
      </c>
      <c r="E59" s="297"/>
    </row>
    <row r="60" spans="1:5" ht="52" thickBot="1" x14ac:dyDescent="0.25">
      <c r="A60" s="295">
        <v>5</v>
      </c>
      <c r="B60" s="295" t="s">
        <v>132</v>
      </c>
      <c r="C60" s="295">
        <v>2005</v>
      </c>
      <c r="D60" s="295" t="s">
        <v>92</v>
      </c>
      <c r="E60" s="297" t="s">
        <v>133</v>
      </c>
    </row>
    <row r="61" spans="1:5" ht="18" thickBot="1" x14ac:dyDescent="0.25">
      <c r="A61" s="295">
        <v>8</v>
      </c>
      <c r="B61" s="295" t="s">
        <v>135</v>
      </c>
      <c r="C61" s="295">
        <v>2004</v>
      </c>
      <c r="D61" s="295" t="s">
        <v>136</v>
      </c>
      <c r="E61" s="297" t="s">
        <v>57</v>
      </c>
    </row>
    <row r="62" spans="1:5" ht="18" thickBot="1" x14ac:dyDescent="0.25">
      <c r="A62" s="295">
        <v>10</v>
      </c>
      <c r="B62" s="295" t="s">
        <v>138</v>
      </c>
      <c r="C62" s="295">
        <v>2004</v>
      </c>
      <c r="D62" s="295" t="s">
        <v>136</v>
      </c>
      <c r="E62" s="297" t="s">
        <v>57</v>
      </c>
    </row>
    <row r="63" spans="1:5" ht="18" thickBot="1" x14ac:dyDescent="0.25">
      <c r="A63" s="295">
        <v>12</v>
      </c>
      <c r="B63" s="295" t="s">
        <v>140</v>
      </c>
      <c r="C63" s="295">
        <v>2005</v>
      </c>
      <c r="D63" s="295" t="s">
        <v>136</v>
      </c>
      <c r="E63" s="297" t="s">
        <v>57</v>
      </c>
    </row>
    <row r="65" spans="1:5" ht="18" thickBot="1" x14ac:dyDescent="0.25">
      <c r="A65" s="295"/>
      <c r="B65" s="296" t="s">
        <v>142</v>
      </c>
      <c r="C65" s="295"/>
      <c r="D65" s="295"/>
      <c r="E65" s="297"/>
    </row>
    <row r="66" spans="1:5" ht="18" thickBot="1" x14ac:dyDescent="0.25">
      <c r="A66" s="295">
        <v>1</v>
      </c>
      <c r="B66" s="295" t="s">
        <v>143</v>
      </c>
      <c r="C66" s="295">
        <v>2003</v>
      </c>
      <c r="D66" s="295" t="s">
        <v>103</v>
      </c>
      <c r="E66" s="297"/>
    </row>
    <row r="67" spans="1:5" ht="18" thickBot="1" x14ac:dyDescent="0.25">
      <c r="A67" s="295">
        <v>2</v>
      </c>
      <c r="B67" s="295" t="s">
        <v>42</v>
      </c>
      <c r="C67" s="295">
        <v>2002</v>
      </c>
      <c r="D67" s="295" t="s">
        <v>108</v>
      </c>
      <c r="E67" s="297"/>
    </row>
    <row r="68" spans="1:5" ht="18" thickBot="1" x14ac:dyDescent="0.25">
      <c r="A68" s="295">
        <v>3</v>
      </c>
      <c r="B68" s="295" t="s">
        <v>144</v>
      </c>
      <c r="C68" s="295">
        <v>2003</v>
      </c>
      <c r="D68" s="295" t="s">
        <v>108</v>
      </c>
      <c r="E68" s="297"/>
    </row>
    <row r="69" spans="1:5" ht="18" thickBot="1" x14ac:dyDescent="0.25">
      <c r="A69" s="295">
        <v>4</v>
      </c>
      <c r="B69" s="295" t="s">
        <v>145</v>
      </c>
      <c r="C69" s="295">
        <v>2003</v>
      </c>
      <c r="D69" s="295" t="s">
        <v>108</v>
      </c>
      <c r="E69" s="297"/>
    </row>
    <row r="70" spans="1:5" ht="18" thickBot="1" x14ac:dyDescent="0.25">
      <c r="A70" s="295">
        <v>5</v>
      </c>
      <c r="B70" s="295" t="s">
        <v>63</v>
      </c>
      <c r="C70" s="295">
        <v>2003</v>
      </c>
      <c r="D70" s="295" t="s">
        <v>108</v>
      </c>
      <c r="E70" s="297"/>
    </row>
    <row r="71" spans="1:5" ht="18" thickBot="1" x14ac:dyDescent="0.25">
      <c r="A71" s="295">
        <v>6</v>
      </c>
      <c r="B71" s="295" t="s">
        <v>62</v>
      </c>
      <c r="C71" s="295">
        <v>2002</v>
      </c>
      <c r="D71" s="295" t="s">
        <v>146</v>
      </c>
      <c r="E71" s="297"/>
    </row>
    <row r="72" spans="1:5" ht="18" thickBot="1" x14ac:dyDescent="0.25">
      <c r="A72" s="295">
        <v>7</v>
      </c>
      <c r="B72" s="295"/>
      <c r="C72" s="295"/>
      <c r="D72" s="295"/>
      <c r="E72" s="297"/>
    </row>
    <row r="73" spans="1:5" ht="18" thickBot="1" x14ac:dyDescent="0.25">
      <c r="A73" s="295">
        <v>8</v>
      </c>
      <c r="B73" s="295"/>
      <c r="C73" s="295"/>
      <c r="D73" s="295"/>
      <c r="E73" s="297"/>
    </row>
    <row r="74" spans="1:5" ht="18" thickBot="1" x14ac:dyDescent="0.25">
      <c r="A74" s="295">
        <v>9</v>
      </c>
      <c r="B74" s="295"/>
      <c r="C74" s="295"/>
      <c r="D74" s="295"/>
      <c r="E74" s="297"/>
    </row>
    <row r="75" spans="1:5" ht="18" thickBot="1" x14ac:dyDescent="0.25">
      <c r="A75" s="295">
        <v>10</v>
      </c>
      <c r="B75" s="296" t="s">
        <v>147</v>
      </c>
      <c r="C75" s="295"/>
      <c r="D75" s="295"/>
      <c r="E75" s="297"/>
    </row>
    <row r="76" spans="1:5" ht="18" thickBot="1" x14ac:dyDescent="0.25">
      <c r="A76" s="295">
        <v>11</v>
      </c>
      <c r="B76" s="295" t="s">
        <v>148</v>
      </c>
      <c r="C76" s="295">
        <v>1996</v>
      </c>
      <c r="D76" s="295" t="s">
        <v>103</v>
      </c>
      <c r="E76" s="297"/>
    </row>
    <row r="77" spans="1:5" ht="18" thickBot="1" x14ac:dyDescent="0.25">
      <c r="A77" s="295"/>
      <c r="B77" s="295" t="s">
        <v>155</v>
      </c>
      <c r="C77" s="295">
        <v>2001</v>
      </c>
      <c r="D77" s="295" t="s">
        <v>103</v>
      </c>
      <c r="E77" s="297"/>
    </row>
    <row r="78" spans="1:5" ht="18" thickBot="1" x14ac:dyDescent="0.25">
      <c r="A78" s="295">
        <v>13</v>
      </c>
      <c r="B78" s="295" t="s">
        <v>149</v>
      </c>
      <c r="C78" s="295">
        <v>1999</v>
      </c>
      <c r="D78" s="295" t="s">
        <v>103</v>
      </c>
      <c r="E78" s="297"/>
    </row>
    <row r="79" spans="1:5" ht="18" thickBot="1" x14ac:dyDescent="0.25">
      <c r="A79" s="295"/>
      <c r="B79" s="295" t="s">
        <v>150</v>
      </c>
      <c r="C79" s="295">
        <v>2001</v>
      </c>
      <c r="D79" s="295" t="s">
        <v>103</v>
      </c>
      <c r="E79" s="297"/>
    </row>
    <row r="80" spans="1:5" ht="18" thickBot="1" x14ac:dyDescent="0.25">
      <c r="A80" s="295"/>
      <c r="B80" s="295" t="s">
        <v>151</v>
      </c>
      <c r="C80" s="295">
        <v>2001</v>
      </c>
      <c r="D80" s="295" t="s">
        <v>103</v>
      </c>
      <c r="E80" s="297"/>
    </row>
    <row r="81" spans="1:5" ht="18" thickBot="1" x14ac:dyDescent="0.25">
      <c r="A81" s="295"/>
      <c r="B81" s="295" t="s">
        <v>152</v>
      </c>
      <c r="C81" s="295">
        <v>1993</v>
      </c>
      <c r="D81" s="295" t="s">
        <v>103</v>
      </c>
      <c r="E81" s="297"/>
    </row>
    <row r="82" spans="1:5" ht="18" thickBot="1" x14ac:dyDescent="0.25">
      <c r="A82" s="295"/>
      <c r="B82" s="295" t="s">
        <v>153</v>
      </c>
      <c r="C82" s="295">
        <v>1998</v>
      </c>
      <c r="D82" s="295" t="s">
        <v>103</v>
      </c>
      <c r="E82" s="297"/>
    </row>
    <row r="83" spans="1:5" ht="18" thickBot="1" x14ac:dyDescent="0.25">
      <c r="A83" s="295"/>
      <c r="B83" s="295" t="s">
        <v>157</v>
      </c>
      <c r="C83" s="295">
        <v>1995</v>
      </c>
      <c r="D83" s="295" t="s">
        <v>108</v>
      </c>
      <c r="E83" s="297"/>
    </row>
    <row r="84" spans="1:5" ht="18" thickBot="1" x14ac:dyDescent="0.25">
      <c r="A84" s="295"/>
      <c r="B84" s="295"/>
      <c r="C84" s="295"/>
      <c r="D84" s="295"/>
      <c r="E84" s="297"/>
    </row>
    <row r="85" spans="1:5" ht="18" thickBot="1" x14ac:dyDescent="0.25">
      <c r="A85" s="295">
        <v>12</v>
      </c>
      <c r="B85" s="295" t="s">
        <v>76</v>
      </c>
      <c r="C85" s="295">
        <v>2000</v>
      </c>
      <c r="D85" s="295" t="s">
        <v>103</v>
      </c>
      <c r="E85" s="297"/>
    </row>
    <row r="86" spans="1:5" ht="18" thickBot="1" x14ac:dyDescent="0.25">
      <c r="A86" s="295"/>
      <c r="B86" s="295" t="s">
        <v>154</v>
      </c>
      <c r="C86" s="295">
        <v>1997</v>
      </c>
      <c r="D86" s="295" t="s">
        <v>103</v>
      </c>
      <c r="E86" s="297"/>
    </row>
    <row r="87" spans="1:5" ht="18" thickBot="1" x14ac:dyDescent="0.25">
      <c r="A87" s="295"/>
      <c r="B87" s="295" t="s">
        <v>156</v>
      </c>
      <c r="C87" s="295">
        <v>2000</v>
      </c>
      <c r="D87" s="295" t="s">
        <v>103</v>
      </c>
      <c r="E87" s="297"/>
    </row>
    <row r="88" spans="1:5" ht="18" thickBot="1" x14ac:dyDescent="0.25">
      <c r="A88" s="295"/>
      <c r="B88" s="295" t="s">
        <v>75</v>
      </c>
      <c r="C88" s="295">
        <v>1995</v>
      </c>
      <c r="D88" s="295" t="s">
        <v>108</v>
      </c>
      <c r="E88" s="297"/>
    </row>
    <row r="89" spans="1:5" ht="18" thickBot="1" x14ac:dyDescent="0.25">
      <c r="A89" s="295"/>
      <c r="B89" s="295" t="s">
        <v>47</v>
      </c>
      <c r="C89" s="295">
        <v>2000</v>
      </c>
      <c r="D89" s="295" t="s">
        <v>108</v>
      </c>
      <c r="E89" s="297"/>
    </row>
    <row r="91" spans="1:5" ht="18" thickBot="1" x14ac:dyDescent="0.25">
      <c r="A91" s="295"/>
      <c r="B91" s="295"/>
      <c r="C91" s="295"/>
      <c r="D91" s="295"/>
      <c r="E91" s="297"/>
    </row>
    <row r="92" spans="1:5" ht="18" thickBot="1" x14ac:dyDescent="0.25">
      <c r="A92" s="295"/>
      <c r="B92" s="295"/>
      <c r="C92" s="295"/>
      <c r="D92" s="295"/>
      <c r="E92" s="29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69"/>
  <sheetViews>
    <sheetView view="pageBreakPreview" zoomScale="80" zoomScaleSheetLayoutView="80" workbookViewId="0">
      <selection activeCell="B3" sqref="B3"/>
    </sheetView>
  </sheetViews>
  <sheetFormatPr baseColWidth="10" defaultColWidth="8.83203125" defaultRowHeight="15" x14ac:dyDescent="0.2"/>
  <cols>
    <col min="1" max="1" width="7.5" customWidth="1"/>
    <col min="2" max="2" width="27.5" customWidth="1"/>
    <col min="3" max="3" width="19.6640625" customWidth="1"/>
    <col min="4" max="4" width="12.83203125" customWidth="1"/>
    <col min="5" max="5" width="12.83203125" hidden="1" customWidth="1"/>
    <col min="6" max="6" width="10.33203125" hidden="1" customWidth="1"/>
    <col min="7" max="7" width="10.33203125" customWidth="1"/>
  </cols>
  <sheetData>
    <row r="1" spans="1:7" ht="19" x14ac:dyDescent="0.25">
      <c r="A1" s="185" t="str">
        <f>'D Kopā'!A1:Q1</f>
        <v>Rīgas atklātās sacensības sporta tūrisma un alpīnisma tehnikā  2018.gada 15. aprīlī</v>
      </c>
      <c r="B1" s="3"/>
      <c r="C1" s="3"/>
      <c r="D1" s="3"/>
      <c r="E1" s="3"/>
      <c r="F1" s="3"/>
      <c r="G1" s="3"/>
    </row>
    <row r="2" spans="1:7" ht="19" x14ac:dyDescent="0.25">
      <c r="A2" s="3"/>
      <c r="B2" s="359" t="s">
        <v>159</v>
      </c>
      <c r="C2" s="359"/>
      <c r="D2" s="6"/>
      <c r="E2" s="6"/>
      <c r="F2" s="7"/>
      <c r="G2" s="7"/>
    </row>
    <row r="3" spans="1:7" ht="20" thickBot="1" x14ac:dyDescent="0.3">
      <c r="A3" s="3"/>
      <c r="B3" s="3" t="s">
        <v>162</v>
      </c>
      <c r="C3" s="3"/>
      <c r="D3" s="6"/>
      <c r="E3" s="6"/>
      <c r="F3" s="7"/>
      <c r="G3" s="7"/>
    </row>
    <row r="4" spans="1:7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17</v>
      </c>
      <c r="E4" s="250"/>
      <c r="F4" s="355" t="s">
        <v>49</v>
      </c>
      <c r="G4" s="355" t="s">
        <v>1</v>
      </c>
    </row>
    <row r="5" spans="1:7" ht="15" customHeight="1" thickBot="1" x14ac:dyDescent="0.25">
      <c r="A5" s="356"/>
      <c r="B5" s="357"/>
      <c r="C5" s="357"/>
      <c r="D5" s="355"/>
      <c r="E5" s="250"/>
      <c r="F5" s="355"/>
      <c r="G5" s="355"/>
    </row>
    <row r="6" spans="1:7" ht="15" customHeight="1" thickBot="1" x14ac:dyDescent="0.25">
      <c r="A6" s="356"/>
      <c r="B6" s="357"/>
      <c r="C6" s="357"/>
      <c r="D6" s="355"/>
      <c r="E6" s="250"/>
      <c r="F6" s="355"/>
      <c r="G6" s="355"/>
    </row>
    <row r="7" spans="1:7" ht="15" customHeight="1" thickBot="1" x14ac:dyDescent="0.25">
      <c r="A7" s="356"/>
      <c r="B7" s="357"/>
      <c r="C7" s="357"/>
      <c r="D7" s="355"/>
      <c r="E7" s="250"/>
      <c r="F7" s="355"/>
      <c r="G7" s="355"/>
    </row>
    <row r="8" spans="1:7" ht="15" customHeight="1" thickBot="1" x14ac:dyDescent="0.25">
      <c r="A8" s="356"/>
      <c r="B8" s="357"/>
      <c r="C8" s="357"/>
      <c r="D8" s="355"/>
      <c r="E8" s="250"/>
      <c r="F8" s="355"/>
      <c r="G8" s="355"/>
    </row>
    <row r="9" spans="1:7" ht="15" customHeight="1" thickBot="1" x14ac:dyDescent="0.25">
      <c r="A9" s="356"/>
      <c r="B9" s="357"/>
      <c r="C9" s="357"/>
      <c r="D9" s="355"/>
      <c r="E9" s="250"/>
      <c r="F9" s="355"/>
      <c r="G9" s="355"/>
    </row>
    <row r="10" spans="1:7" ht="15" customHeight="1" thickBot="1" x14ac:dyDescent="0.25">
      <c r="A10" s="356"/>
      <c r="B10" s="357"/>
      <c r="C10" s="357"/>
      <c r="D10" s="355"/>
      <c r="E10" s="250"/>
      <c r="F10" s="355"/>
      <c r="G10" s="355"/>
    </row>
    <row r="11" spans="1:7" ht="15.75" customHeight="1" thickBot="1" x14ac:dyDescent="0.25">
      <c r="A11" s="356"/>
      <c r="B11" s="357"/>
      <c r="C11" s="357"/>
      <c r="D11" s="355"/>
      <c r="E11" s="250"/>
      <c r="F11" s="355"/>
      <c r="G11" s="355"/>
    </row>
    <row r="12" spans="1:7" ht="16" x14ac:dyDescent="0.2">
      <c r="A12" s="255"/>
      <c r="B12" s="255"/>
      <c r="C12" s="255"/>
      <c r="D12" s="254"/>
      <c r="E12" s="254"/>
      <c r="F12" s="256"/>
      <c r="G12" s="256"/>
    </row>
    <row r="13" spans="1:7" ht="29.25" customHeight="1" x14ac:dyDescent="0.2">
      <c r="A13" s="79">
        <f>'D Kopā'!A12</f>
        <v>1</v>
      </c>
      <c r="B13" s="79" t="str">
        <f>'H kopā'!B12</f>
        <v>Ņikita Girvics</v>
      </c>
      <c r="C13" s="79" t="str">
        <f>'H kopā'!D12</f>
        <v>BJC Daugmale</v>
      </c>
      <c r="D13" s="136"/>
      <c r="E13" s="136"/>
      <c r="F13" s="136"/>
      <c r="G13" s="79"/>
    </row>
    <row r="14" spans="1:7" ht="18" customHeight="1" x14ac:dyDescent="0.2">
      <c r="A14" s="79">
        <f>'D Kopā'!A13</f>
        <v>2</v>
      </c>
      <c r="B14" s="79" t="str">
        <f>'H kopā'!B13</f>
        <v>Valters Leitāns</v>
      </c>
      <c r="C14" s="79" t="str">
        <f>'H kopā'!D13</f>
        <v>BJC Daugmale</v>
      </c>
      <c r="D14" s="136"/>
      <c r="E14" s="136"/>
      <c r="F14" s="136"/>
      <c r="G14" s="79"/>
    </row>
    <row r="15" spans="1:7" ht="19.5" customHeight="1" x14ac:dyDescent="0.2">
      <c r="A15" s="79">
        <f>'D Kopā'!A14</f>
        <v>3</v>
      </c>
      <c r="B15" s="79" t="str">
        <f>'H kopā'!B14</f>
        <v>Mikus Dilāns</v>
      </c>
      <c r="C15" s="79" t="str">
        <f>'H kopā'!D14</f>
        <v>BJC Daugmale</v>
      </c>
      <c r="D15" s="136"/>
      <c r="E15" s="136"/>
      <c r="F15" s="136"/>
      <c r="G15" s="79"/>
    </row>
    <row r="16" spans="1:7" ht="21" customHeight="1" x14ac:dyDescent="0.2">
      <c r="A16" s="79">
        <f>'D Kopā'!A15</f>
        <v>4</v>
      </c>
      <c r="B16" s="79" t="str">
        <f>'H kopā'!B15</f>
        <v>Jorens Žiļinskis</v>
      </c>
      <c r="C16" s="79" t="str">
        <f>'H kopā'!D15</f>
        <v>Rīgas 65. vsk.</v>
      </c>
      <c r="D16" s="136"/>
      <c r="E16" s="136"/>
      <c r="F16" s="136"/>
      <c r="G16" s="79"/>
    </row>
    <row r="17" spans="1:7" ht="18.75" customHeight="1" x14ac:dyDescent="0.2">
      <c r="A17" s="79">
        <f>'D Kopā'!A16</f>
        <v>5</v>
      </c>
      <c r="B17" s="79" t="str">
        <f>'H kopā'!B16</f>
        <v>Mārtiņš Metāls</v>
      </c>
      <c r="C17" s="79" t="str">
        <f>'H kopā'!D16</f>
        <v>BJC Daugmale</v>
      </c>
      <c r="D17" s="136"/>
      <c r="E17" s="136"/>
      <c r="F17" s="136"/>
      <c r="G17" s="79"/>
    </row>
    <row r="18" spans="1:7" x14ac:dyDescent="0.2">
      <c r="A18" s="79">
        <f>'D Kopā'!A17</f>
        <v>6</v>
      </c>
      <c r="B18" s="79" t="str">
        <f>'H kopā'!B17</f>
        <v>Danils Buza</v>
      </c>
      <c r="C18" s="79" t="str">
        <f>'H kopā'!D17</f>
        <v>BJC Daugmale</v>
      </c>
      <c r="D18" s="136"/>
      <c r="E18" s="136"/>
      <c r="F18" s="136"/>
      <c r="G18" s="79"/>
    </row>
    <row r="19" spans="1:7" x14ac:dyDescent="0.2">
      <c r="A19" s="79">
        <f>'D Kopā'!A18</f>
        <v>7</v>
      </c>
      <c r="B19" s="79" t="str">
        <f>'H kopā'!B18</f>
        <v>Filips Patmalnieks</v>
      </c>
      <c r="C19" s="79" t="str">
        <f>'H kopā'!D18</f>
        <v>BJC Daugmale</v>
      </c>
      <c r="D19" s="136"/>
      <c r="E19" s="136"/>
      <c r="F19" s="136"/>
      <c r="G19" s="79"/>
    </row>
    <row r="20" spans="1:7" x14ac:dyDescent="0.2">
      <c r="A20" s="79">
        <f>'D Kopā'!A19</f>
        <v>8</v>
      </c>
      <c r="B20" s="79"/>
      <c r="C20" s="79"/>
      <c r="D20" s="136"/>
      <c r="E20" s="136"/>
      <c r="F20" s="136"/>
      <c r="G20" s="79"/>
    </row>
    <row r="21" spans="1:7" x14ac:dyDescent="0.2">
      <c r="A21" s="79">
        <f>'D Kopā'!A20</f>
        <v>9</v>
      </c>
      <c r="B21" s="79"/>
      <c r="C21" s="79"/>
      <c r="D21" s="136"/>
      <c r="E21" s="136"/>
      <c r="F21" s="136"/>
      <c r="G21" s="79"/>
    </row>
    <row r="22" spans="1:7" x14ac:dyDescent="0.2">
      <c r="A22" s="79">
        <f>'D Kopā'!A21</f>
        <v>10</v>
      </c>
      <c r="B22" s="79"/>
      <c r="C22" s="79"/>
      <c r="D22" s="141"/>
      <c r="E22" s="141"/>
      <c r="F22" s="136"/>
      <c r="G22" s="79"/>
    </row>
    <row r="23" spans="1:7" hidden="1" x14ac:dyDescent="0.2">
      <c r="A23" s="79">
        <f>'D Kopā'!A22</f>
        <v>11</v>
      </c>
      <c r="B23" s="79" t="str">
        <f>'D Kopā'!B22</f>
        <v xml:space="preserve">Oskars Flipovičs </v>
      </c>
      <c r="C23" s="79" t="str">
        <f>'D Kopā'!D22</f>
        <v>BJC Daugmale</v>
      </c>
      <c r="D23" s="136"/>
      <c r="E23" s="136"/>
      <c r="F23" s="136"/>
      <c r="G23" s="79"/>
    </row>
    <row r="24" spans="1:7" hidden="1" x14ac:dyDescent="0.2">
      <c r="A24" s="79">
        <f>'D Kopā'!A23</f>
        <v>12</v>
      </c>
      <c r="B24" s="79" t="str">
        <f>'D Kopā'!B23</f>
        <v>Artūrs Kudiņš</v>
      </c>
      <c r="C24" s="79" t="str">
        <f>'D Kopā'!D23</f>
        <v>BJC Daugmale</v>
      </c>
      <c r="D24" s="136"/>
      <c r="E24" s="136"/>
      <c r="F24" s="136"/>
      <c r="G24" s="79"/>
    </row>
    <row r="25" spans="1:7" hidden="1" x14ac:dyDescent="0.2">
      <c r="A25" s="79">
        <f>'D Kopā'!A24</f>
        <v>13</v>
      </c>
      <c r="B25" s="79">
        <f>'D Kopā'!B24</f>
        <v>0</v>
      </c>
      <c r="C25" s="79">
        <f>'D Kopā'!D24</f>
        <v>0</v>
      </c>
      <c r="D25" s="136"/>
      <c r="E25" s="136"/>
      <c r="F25" s="136"/>
      <c r="G25" s="79"/>
    </row>
    <row r="26" spans="1:7" hidden="1" x14ac:dyDescent="0.2">
      <c r="A26" s="79">
        <v>14</v>
      </c>
      <c r="B26" s="79">
        <f>'D Kopā'!B25</f>
        <v>0</v>
      </c>
      <c r="C26" s="79">
        <f>'D Kopā'!D25</f>
        <v>0</v>
      </c>
      <c r="D26" s="136"/>
      <c r="E26" s="136"/>
      <c r="F26" s="136"/>
      <c r="G26" s="79"/>
    </row>
    <row r="27" spans="1:7" ht="16" hidden="1" x14ac:dyDescent="0.2">
      <c r="A27" s="79">
        <v>15</v>
      </c>
      <c r="B27" s="109"/>
      <c r="C27" s="109"/>
      <c r="D27" s="136"/>
      <c r="E27" s="136"/>
      <c r="F27" s="136"/>
      <c r="G27" s="79"/>
    </row>
    <row r="28" spans="1:7" ht="16" hidden="1" x14ac:dyDescent="0.2">
      <c r="A28" s="79">
        <v>16</v>
      </c>
      <c r="B28" s="109"/>
      <c r="C28" s="109"/>
      <c r="D28" s="136"/>
      <c r="E28" s="136"/>
      <c r="F28" s="136"/>
      <c r="G28" s="79"/>
    </row>
    <row r="29" spans="1:7" ht="16" hidden="1" x14ac:dyDescent="0.2">
      <c r="A29" s="79">
        <v>17</v>
      </c>
      <c r="B29" s="109"/>
      <c r="C29" s="109"/>
      <c r="D29" s="136"/>
      <c r="E29" s="136"/>
      <c r="F29" s="136"/>
      <c r="G29" s="79"/>
    </row>
    <row r="30" spans="1:7" ht="16" hidden="1" x14ac:dyDescent="0.2">
      <c r="A30" s="79">
        <v>18</v>
      </c>
      <c r="B30" s="109"/>
      <c r="C30" s="109"/>
      <c r="D30" s="136"/>
      <c r="E30" s="136"/>
      <c r="F30" s="136"/>
      <c r="G30" s="79"/>
    </row>
    <row r="31" spans="1:7" ht="16" hidden="1" x14ac:dyDescent="0.2">
      <c r="A31" s="79">
        <v>19</v>
      </c>
      <c r="B31" s="109"/>
      <c r="C31" s="109"/>
      <c r="D31" s="136"/>
      <c r="E31" s="136"/>
      <c r="F31" s="136"/>
      <c r="G31" s="79"/>
    </row>
    <row r="32" spans="1:7" ht="16" hidden="1" x14ac:dyDescent="0.2">
      <c r="A32" s="79">
        <v>20</v>
      </c>
      <c r="B32" s="109"/>
      <c r="C32" s="109"/>
      <c r="D32" s="136"/>
      <c r="E32" s="136"/>
      <c r="F32" s="136"/>
      <c r="G32" s="79"/>
    </row>
    <row r="33" spans="1:11" ht="16" hidden="1" x14ac:dyDescent="0.2">
      <c r="A33" s="79">
        <v>21</v>
      </c>
      <c r="B33" s="109"/>
      <c r="C33" s="109"/>
      <c r="D33" s="136"/>
      <c r="E33" s="136"/>
      <c r="F33" s="136"/>
      <c r="G33" s="79"/>
    </row>
    <row r="34" spans="1:11" x14ac:dyDescent="0.2">
      <c r="A34" s="26"/>
      <c r="B34" s="26"/>
      <c r="C34" s="26"/>
      <c r="D34" s="26"/>
      <c r="E34" s="26"/>
      <c r="F34" s="26"/>
      <c r="G34" s="26"/>
    </row>
    <row r="35" spans="1:11" x14ac:dyDescent="0.2">
      <c r="A35" s="13"/>
      <c r="B35" s="13"/>
      <c r="C35" s="13"/>
      <c r="D35" s="13"/>
      <c r="E35" s="13"/>
      <c r="F35" s="13"/>
      <c r="G35" s="13"/>
    </row>
    <row r="36" spans="1:11" ht="19" x14ac:dyDescent="0.25">
      <c r="A36" s="185" t="str">
        <f>'D Kopā'!A1:Q1</f>
        <v>Rīgas atklātās sacensības sporta tūrisma un alpīnisma tehnikā  2018.gada 15. aprīlī</v>
      </c>
      <c r="B36" s="185"/>
      <c r="C36" s="185"/>
      <c r="D36" s="185"/>
      <c r="E36" s="185"/>
      <c r="F36" s="185"/>
      <c r="G36" s="185"/>
    </row>
    <row r="37" spans="1:11" ht="17.25" customHeight="1" x14ac:dyDescent="0.25">
      <c r="A37" s="3"/>
      <c r="B37" s="359" t="s">
        <v>159</v>
      </c>
      <c r="C37" s="359"/>
      <c r="D37" s="6"/>
      <c r="E37" s="6"/>
      <c r="F37" s="7"/>
      <c r="G37" s="7"/>
    </row>
    <row r="38" spans="1:11" ht="17.25" customHeight="1" thickBot="1" x14ac:dyDescent="0.3">
      <c r="A38" s="3"/>
      <c r="B38" s="3" t="s">
        <v>160</v>
      </c>
      <c r="C38" s="3"/>
      <c r="D38" s="6"/>
      <c r="E38" s="6"/>
      <c r="F38" s="7"/>
      <c r="G38" s="7"/>
    </row>
    <row r="39" spans="1:11" ht="16.5" customHeight="1" thickBot="1" x14ac:dyDescent="0.25">
      <c r="A39" s="356" t="s">
        <v>2</v>
      </c>
      <c r="B39" s="357" t="s">
        <v>3</v>
      </c>
      <c r="C39" s="357" t="s">
        <v>0</v>
      </c>
      <c r="D39" s="355" t="s">
        <v>17</v>
      </c>
      <c r="E39" s="355" t="s">
        <v>49</v>
      </c>
      <c r="F39" s="355" t="s">
        <v>6</v>
      </c>
      <c r="G39" s="355" t="s">
        <v>1</v>
      </c>
      <c r="K39">
        <f>'D margas'!E42</f>
        <v>0</v>
      </c>
    </row>
    <row r="40" spans="1:11" ht="15.75" customHeight="1" thickBot="1" x14ac:dyDescent="0.25">
      <c r="A40" s="356"/>
      <c r="B40" s="357"/>
      <c r="C40" s="357"/>
      <c r="D40" s="355"/>
      <c r="E40" s="355"/>
      <c r="F40" s="355"/>
      <c r="G40" s="355"/>
    </row>
    <row r="41" spans="1:11" ht="15" customHeight="1" thickBot="1" x14ac:dyDescent="0.25">
      <c r="A41" s="356"/>
      <c r="B41" s="357"/>
      <c r="C41" s="357"/>
      <c r="D41" s="355"/>
      <c r="E41" s="355"/>
      <c r="F41" s="355"/>
      <c r="G41" s="355"/>
    </row>
    <row r="42" spans="1:11" ht="15" customHeight="1" thickBot="1" x14ac:dyDescent="0.25">
      <c r="A42" s="356"/>
      <c r="B42" s="357"/>
      <c r="C42" s="357"/>
      <c r="D42" s="355"/>
      <c r="E42" s="355"/>
      <c r="F42" s="355"/>
      <c r="G42" s="355"/>
    </row>
    <row r="43" spans="1:11" ht="15" customHeight="1" thickBot="1" x14ac:dyDescent="0.25">
      <c r="A43" s="356"/>
      <c r="B43" s="357"/>
      <c r="C43" s="357"/>
      <c r="D43" s="355"/>
      <c r="E43" s="355"/>
      <c r="F43" s="355"/>
      <c r="G43" s="355"/>
    </row>
    <row r="44" spans="1:11" ht="15" customHeight="1" thickBot="1" x14ac:dyDescent="0.25">
      <c r="A44" s="356"/>
      <c r="B44" s="357"/>
      <c r="C44" s="357"/>
      <c r="D44" s="355"/>
      <c r="E44" s="355"/>
      <c r="F44" s="355"/>
      <c r="G44" s="355"/>
    </row>
    <row r="45" spans="1:11" ht="15" customHeight="1" thickBot="1" x14ac:dyDescent="0.25">
      <c r="A45" s="356"/>
      <c r="B45" s="357"/>
      <c r="C45" s="357"/>
      <c r="D45" s="355"/>
      <c r="E45" s="355"/>
      <c r="F45" s="355"/>
      <c r="G45" s="355"/>
    </row>
    <row r="46" spans="1:11" ht="15.75" customHeight="1" thickBot="1" x14ac:dyDescent="0.25">
      <c r="A46" s="356"/>
      <c r="B46" s="357"/>
      <c r="C46" s="357"/>
      <c r="D46" s="355"/>
      <c r="E46" s="355"/>
      <c r="F46" s="355"/>
      <c r="G46" s="355"/>
    </row>
    <row r="47" spans="1:11" ht="16" x14ac:dyDescent="0.2">
      <c r="A47" s="255"/>
      <c r="B47" s="255"/>
      <c r="C47" s="255"/>
      <c r="D47" s="254"/>
      <c r="E47" s="180"/>
      <c r="F47" s="256"/>
      <c r="G47" s="256"/>
    </row>
    <row r="48" spans="1:11" x14ac:dyDescent="0.2">
      <c r="A48" s="79">
        <f>'D Kopā'!A40</f>
        <v>1</v>
      </c>
      <c r="B48" s="79"/>
      <c r="C48" s="79"/>
      <c r="D48" s="136"/>
      <c r="E48" s="180"/>
      <c r="F48" s="136"/>
      <c r="G48" s="79"/>
    </row>
    <row r="49" spans="1:7" x14ac:dyDescent="0.2">
      <c r="A49" s="79">
        <f>'D Kopā'!A41</f>
        <v>2</v>
      </c>
      <c r="B49" s="79"/>
      <c r="C49" s="79"/>
      <c r="D49" s="136"/>
      <c r="E49" s="180"/>
      <c r="F49" s="136"/>
      <c r="G49" s="79"/>
    </row>
    <row r="50" spans="1:7" x14ac:dyDescent="0.2">
      <c r="A50" s="79">
        <f>'D Kopā'!A42</f>
        <v>3</v>
      </c>
      <c r="B50" s="79"/>
      <c r="C50" s="79"/>
      <c r="D50" s="136"/>
      <c r="E50" s="180"/>
      <c r="F50" s="136"/>
      <c r="G50" s="79"/>
    </row>
    <row r="51" spans="1:7" x14ac:dyDescent="0.2">
      <c r="A51" s="79">
        <f>'D Kopā'!A43</f>
        <v>4</v>
      </c>
      <c r="B51" s="79"/>
      <c r="C51" s="79"/>
      <c r="D51" s="136"/>
      <c r="E51" s="180"/>
      <c r="F51" s="136"/>
      <c r="G51" s="79"/>
    </row>
    <row r="52" spans="1:7" x14ac:dyDescent="0.2">
      <c r="A52" s="79">
        <f>'D Kopā'!A44</f>
        <v>5</v>
      </c>
      <c r="B52" s="79"/>
      <c r="C52" s="79"/>
      <c r="D52" s="136"/>
      <c r="E52" s="180"/>
      <c r="F52" s="136"/>
      <c r="G52" s="79"/>
    </row>
    <row r="53" spans="1:7" x14ac:dyDescent="0.2">
      <c r="A53" s="79">
        <f>'D Kopā'!A45</f>
        <v>6</v>
      </c>
      <c r="B53" s="79"/>
      <c r="C53" s="79"/>
      <c r="D53" s="136"/>
      <c r="E53" s="180"/>
      <c r="F53" s="136"/>
      <c r="G53" s="79"/>
    </row>
    <row r="54" spans="1:7" x14ac:dyDescent="0.2">
      <c r="A54" s="79">
        <f>'D Kopā'!A46</f>
        <v>7</v>
      </c>
      <c r="B54" s="79"/>
      <c r="C54" s="79"/>
      <c r="D54" s="136"/>
      <c r="E54" s="180"/>
      <c r="F54" s="136"/>
      <c r="G54" s="79"/>
    </row>
    <row r="55" spans="1:7" x14ac:dyDescent="0.2">
      <c r="A55" s="79">
        <f>'D Kopā'!A47</f>
        <v>8</v>
      </c>
      <c r="B55" s="79"/>
      <c r="C55" s="79"/>
      <c r="D55" s="136"/>
      <c r="E55" s="180"/>
      <c r="F55" s="136"/>
      <c r="G55" s="79"/>
    </row>
    <row r="56" spans="1:7" x14ac:dyDescent="0.2">
      <c r="A56" s="79">
        <f>'D Kopā'!A48</f>
        <v>9</v>
      </c>
      <c r="B56" s="79"/>
      <c r="C56" s="79"/>
      <c r="D56" s="136"/>
      <c r="E56" s="180"/>
      <c r="F56" s="136"/>
      <c r="G56" s="79"/>
    </row>
    <row r="57" spans="1:7" x14ac:dyDescent="0.2">
      <c r="A57" s="79">
        <f>'D Kopā'!A49</f>
        <v>10</v>
      </c>
      <c r="B57" s="79"/>
      <c r="C57" s="79"/>
      <c r="D57" s="136"/>
      <c r="E57" s="180"/>
      <c r="F57" s="136"/>
      <c r="G57" s="79"/>
    </row>
    <row r="58" spans="1:7" x14ac:dyDescent="0.2">
      <c r="A58" s="79">
        <f>'D Kopā'!A50</f>
        <v>11</v>
      </c>
      <c r="B58" s="79"/>
      <c r="C58" s="79"/>
      <c r="D58" s="136"/>
      <c r="E58" s="180"/>
      <c r="F58" s="136"/>
      <c r="G58" s="79"/>
    </row>
    <row r="59" spans="1:7" x14ac:dyDescent="0.2">
      <c r="A59" s="79">
        <f>'D Kopā'!A51</f>
        <v>12</v>
      </c>
      <c r="B59" s="79" t="str">
        <f>'D Kopā'!B51</f>
        <v>Anete Kūlupa</v>
      </c>
      <c r="C59" s="79" t="str">
        <f>'D Kopā'!D51</f>
        <v>BJC Daugmale</v>
      </c>
      <c r="D59" s="136"/>
      <c r="E59" s="180"/>
      <c r="F59" s="136"/>
      <c r="G59" s="79"/>
    </row>
    <row r="60" spans="1:7" x14ac:dyDescent="0.2">
      <c r="A60" s="79" t="e">
        <f>'D Kopā'!#REF!</f>
        <v>#REF!</v>
      </c>
      <c r="B60" s="79"/>
      <c r="C60" s="79"/>
      <c r="D60" s="136"/>
      <c r="E60" s="180"/>
      <c r="F60" s="136"/>
      <c r="G60" s="79"/>
    </row>
    <row r="61" spans="1:7" x14ac:dyDescent="0.2">
      <c r="A61" s="79" t="e">
        <f>'D Kopā'!#REF!</f>
        <v>#REF!</v>
      </c>
      <c r="B61" s="79"/>
      <c r="C61" s="79"/>
      <c r="D61" s="136"/>
      <c r="E61" s="83"/>
      <c r="F61" s="136"/>
      <c r="G61" s="79"/>
    </row>
    <row r="62" spans="1:7" hidden="1" x14ac:dyDescent="0.2">
      <c r="A62" s="79">
        <f>'D Kopā'!A52</f>
        <v>15</v>
      </c>
      <c r="B62" s="79">
        <f>'D Kopā'!B52</f>
        <v>0</v>
      </c>
      <c r="C62" s="79">
        <f>'D Kopā'!D52</f>
        <v>0</v>
      </c>
      <c r="D62" s="136"/>
      <c r="E62" s="83"/>
      <c r="F62" s="136"/>
      <c r="G62" s="79"/>
    </row>
    <row r="63" spans="1:7" hidden="1" x14ac:dyDescent="0.2">
      <c r="A63" s="79">
        <f>'D Kopā'!A53</f>
        <v>16</v>
      </c>
      <c r="B63" s="79">
        <f>'D Kopā'!B53</f>
        <v>0</v>
      </c>
      <c r="C63" s="79">
        <f>'D Kopā'!D53</f>
        <v>0</v>
      </c>
      <c r="D63" s="136"/>
      <c r="E63" s="83"/>
      <c r="F63" s="136"/>
      <c r="G63" s="79"/>
    </row>
    <row r="64" spans="1:7" hidden="1" x14ac:dyDescent="0.2">
      <c r="A64" s="79">
        <f>'D Kopā'!A54</f>
        <v>17</v>
      </c>
      <c r="B64" s="79">
        <f>'D Kopā'!B54</f>
        <v>0</v>
      </c>
      <c r="C64" s="79">
        <f>'D Kopā'!D54</f>
        <v>0</v>
      </c>
      <c r="D64" s="136"/>
      <c r="E64" s="83"/>
      <c r="F64" s="136"/>
      <c r="G64" s="84"/>
    </row>
    <row r="65" spans="1:7" ht="14.25" hidden="1" customHeight="1" x14ac:dyDescent="0.2">
      <c r="A65" s="79">
        <f>'D Kopā'!A55</f>
        <v>18</v>
      </c>
      <c r="B65" s="79">
        <f>'D Kopā'!B55</f>
        <v>0</v>
      </c>
      <c r="C65" s="79">
        <f>'D Kopā'!D55</f>
        <v>0</v>
      </c>
      <c r="D65" s="80"/>
      <c r="E65" s="80"/>
      <c r="F65" s="136"/>
      <c r="G65" s="80"/>
    </row>
    <row r="66" spans="1:7" hidden="1" x14ac:dyDescent="0.2">
      <c r="A66" s="79">
        <f>'D Kopā'!A56</f>
        <v>19</v>
      </c>
      <c r="B66" s="79">
        <f>'D Kopā'!B56</f>
        <v>0</v>
      </c>
      <c r="C66" s="79">
        <f>'D Kopā'!D56</f>
        <v>0</v>
      </c>
      <c r="D66" s="138"/>
      <c r="E66" s="138"/>
      <c r="F66" s="136"/>
      <c r="G66" s="80"/>
    </row>
    <row r="67" spans="1:7" hidden="1" x14ac:dyDescent="0.2">
      <c r="A67" s="79">
        <f>'D Kopā'!A57</f>
        <v>20</v>
      </c>
      <c r="B67" s="79">
        <f>'D Kopā'!B57</f>
        <v>0</v>
      </c>
      <c r="C67" s="79">
        <f>'D Kopā'!D57</f>
        <v>0</v>
      </c>
      <c r="D67" s="136"/>
      <c r="E67" s="136"/>
      <c r="F67" s="136"/>
      <c r="G67" s="84"/>
    </row>
    <row r="68" spans="1:7" hidden="1" x14ac:dyDescent="0.2">
      <c r="A68" s="79">
        <f>'D Kopā'!A58</f>
        <v>21</v>
      </c>
      <c r="B68" s="79">
        <f>'D Kopā'!B58</f>
        <v>0</v>
      </c>
      <c r="C68" s="79">
        <f>'D Kopā'!D58</f>
        <v>0</v>
      </c>
      <c r="D68" s="136"/>
      <c r="E68" s="136"/>
      <c r="F68" s="136"/>
      <c r="G68" s="84"/>
    </row>
    <row r="69" spans="1:7" hidden="1" x14ac:dyDescent="0.2">
      <c r="A69" s="84"/>
      <c r="B69" s="79">
        <f>'D Kopā'!B59</f>
        <v>0</v>
      </c>
      <c r="C69" s="79">
        <f>'D Kopā'!D59</f>
        <v>0</v>
      </c>
      <c r="D69" s="136"/>
      <c r="E69" s="136"/>
      <c r="F69" s="136"/>
      <c r="G69" s="84"/>
    </row>
  </sheetData>
  <sheetProtection selectLockedCells="1" selectUnlockedCells="1"/>
  <autoFilter ref="A47:K47">
    <sortState ref="A48:K69">
      <sortCondition ref="A47"/>
    </sortState>
  </autoFilter>
  <mergeCells count="15">
    <mergeCell ref="G4:G11"/>
    <mergeCell ref="B37:C37"/>
    <mergeCell ref="A39:A46"/>
    <mergeCell ref="B39:B46"/>
    <mergeCell ref="C39:C46"/>
    <mergeCell ref="D39:D46"/>
    <mergeCell ref="E39:E46"/>
    <mergeCell ref="F39:F46"/>
    <mergeCell ref="G39:G46"/>
    <mergeCell ref="F4:F11"/>
    <mergeCell ref="B2:C2"/>
    <mergeCell ref="A4:A11"/>
    <mergeCell ref="B4:B11"/>
    <mergeCell ref="C4:C11"/>
    <mergeCell ref="D4:D11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verticalDpi="300" r:id="rId1"/>
  <headerFooter alignWithMargins="0"/>
  <rowBreaks count="1" manualBreakCount="1">
    <brk id="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68"/>
  <sheetViews>
    <sheetView view="pageBreakPreview" topLeftCell="A36" zoomScale="130" zoomScaleSheetLayoutView="130" workbookViewId="0">
      <selection activeCell="B55" sqref="B55:C56"/>
    </sheetView>
  </sheetViews>
  <sheetFormatPr baseColWidth="10" defaultColWidth="8.83203125" defaultRowHeight="15" x14ac:dyDescent="0.2"/>
  <cols>
    <col min="1" max="1" width="7.5" customWidth="1"/>
    <col min="2" max="2" width="32.1640625" customWidth="1"/>
    <col min="3" max="3" width="25.5" customWidth="1"/>
    <col min="4" max="4" width="13.83203125" customWidth="1"/>
    <col min="5" max="5" width="13.83203125" hidden="1" customWidth="1"/>
    <col min="6" max="6" width="11" hidden="1" customWidth="1"/>
    <col min="7" max="7" width="14.83203125" customWidth="1"/>
  </cols>
  <sheetData>
    <row r="1" spans="1:7" ht="19" x14ac:dyDescent="0.25">
      <c r="A1" s="359" t="str">
        <f>'D Kopā'!A1:Q1</f>
        <v>Rīgas atklātās sacensības sporta tūrisma un alpīnisma tehnikā  2018.gada 15. aprīlī</v>
      </c>
      <c r="B1" s="359"/>
      <c r="C1" s="359"/>
      <c r="D1" s="359"/>
      <c r="E1" s="359"/>
      <c r="F1" s="359"/>
      <c r="G1" s="359"/>
    </row>
    <row r="2" spans="1:7" ht="19" x14ac:dyDescent="0.25">
      <c r="A2" s="3"/>
      <c r="B2" s="359" t="s">
        <v>51</v>
      </c>
      <c r="C2" s="359"/>
      <c r="D2" s="6"/>
      <c r="E2" s="6"/>
      <c r="F2" s="7"/>
      <c r="G2" s="7"/>
    </row>
    <row r="3" spans="1:7" ht="20" thickBot="1" x14ac:dyDescent="0.3">
      <c r="A3" s="3"/>
      <c r="B3" s="3" t="s">
        <v>162</v>
      </c>
      <c r="C3" s="3"/>
      <c r="D3" s="6"/>
      <c r="E3" s="6"/>
      <c r="F3" s="7"/>
      <c r="G3" s="7"/>
    </row>
    <row r="4" spans="1:7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17</v>
      </c>
      <c r="E4" s="355" t="s">
        <v>49</v>
      </c>
      <c r="F4" s="355" t="s">
        <v>6</v>
      </c>
      <c r="G4" s="355" t="s">
        <v>1</v>
      </c>
    </row>
    <row r="5" spans="1:7" ht="15" customHeight="1" thickBot="1" x14ac:dyDescent="0.25">
      <c r="A5" s="356"/>
      <c r="B5" s="357"/>
      <c r="C5" s="357"/>
      <c r="D5" s="355"/>
      <c r="E5" s="355"/>
      <c r="F5" s="355"/>
      <c r="G5" s="355"/>
    </row>
    <row r="6" spans="1:7" ht="15" customHeight="1" thickBot="1" x14ac:dyDescent="0.25">
      <c r="A6" s="356"/>
      <c r="B6" s="357"/>
      <c r="C6" s="357"/>
      <c r="D6" s="355"/>
      <c r="E6" s="355"/>
      <c r="F6" s="355"/>
      <c r="G6" s="355"/>
    </row>
    <row r="7" spans="1:7" ht="15" customHeight="1" thickBot="1" x14ac:dyDescent="0.25">
      <c r="A7" s="356"/>
      <c r="B7" s="357"/>
      <c r="C7" s="357"/>
      <c r="D7" s="355"/>
      <c r="E7" s="355"/>
      <c r="F7" s="355"/>
      <c r="G7" s="355"/>
    </row>
    <row r="8" spans="1:7" ht="15" customHeight="1" thickBot="1" x14ac:dyDescent="0.25">
      <c r="A8" s="356"/>
      <c r="B8" s="357"/>
      <c r="C8" s="357"/>
      <c r="D8" s="355"/>
      <c r="E8" s="355"/>
      <c r="F8" s="355"/>
      <c r="G8" s="355"/>
    </row>
    <row r="9" spans="1:7" ht="15" customHeight="1" thickBot="1" x14ac:dyDescent="0.25">
      <c r="A9" s="356"/>
      <c r="B9" s="357"/>
      <c r="C9" s="357"/>
      <c r="D9" s="355"/>
      <c r="E9" s="355"/>
      <c r="F9" s="355"/>
      <c r="G9" s="355"/>
    </row>
    <row r="10" spans="1:7" ht="15" customHeight="1" thickBot="1" x14ac:dyDescent="0.25">
      <c r="A10" s="356"/>
      <c r="B10" s="357"/>
      <c r="C10" s="357"/>
      <c r="D10" s="355"/>
      <c r="E10" s="355"/>
      <c r="F10" s="355"/>
      <c r="G10" s="355"/>
    </row>
    <row r="11" spans="1:7" ht="15.75" customHeight="1" thickBot="1" x14ac:dyDescent="0.25">
      <c r="A11" s="356"/>
      <c r="B11" s="357"/>
      <c r="C11" s="357"/>
      <c r="D11" s="355"/>
      <c r="E11" s="355"/>
      <c r="F11" s="355"/>
      <c r="G11" s="355"/>
    </row>
    <row r="12" spans="1:7" ht="17" thickBot="1" x14ac:dyDescent="0.25">
      <c r="A12" s="251"/>
      <c r="B12" s="251"/>
      <c r="C12" s="251"/>
      <c r="D12" s="253"/>
      <c r="E12" s="253"/>
      <c r="F12" s="252"/>
      <c r="G12" s="252"/>
    </row>
    <row r="13" spans="1:7" x14ac:dyDescent="0.2">
      <c r="A13" s="2">
        <f>'D Kopā'!A12</f>
        <v>1</v>
      </c>
      <c r="B13" s="2" t="str">
        <f>'H kopā'!B12</f>
        <v>Ņikita Girvics</v>
      </c>
      <c r="C13" s="2" t="str">
        <f>'H kopā'!D12</f>
        <v>BJC Daugmale</v>
      </c>
      <c r="D13" s="183"/>
      <c r="E13" s="11"/>
      <c r="F13" s="11"/>
      <c r="G13" s="2"/>
    </row>
    <row r="14" spans="1:7" x14ac:dyDescent="0.2">
      <c r="A14" s="2">
        <f>'D Kopā'!A13</f>
        <v>2</v>
      </c>
      <c r="B14" s="2" t="str">
        <f>'H kopā'!B13</f>
        <v>Valters Leitāns</v>
      </c>
      <c r="C14" s="2" t="str">
        <f>'H kopā'!D13</f>
        <v>BJC Daugmale</v>
      </c>
      <c r="D14" s="183"/>
      <c r="E14" s="11"/>
      <c r="F14" s="11"/>
      <c r="G14" s="2"/>
    </row>
    <row r="15" spans="1:7" x14ac:dyDescent="0.2">
      <c r="A15" s="2">
        <f>'D Kopā'!A14</f>
        <v>3</v>
      </c>
      <c r="B15" s="2" t="str">
        <f>'H kopā'!B14</f>
        <v>Mikus Dilāns</v>
      </c>
      <c r="C15" s="2" t="str">
        <f>'H kopā'!D14</f>
        <v>BJC Daugmale</v>
      </c>
      <c r="D15" s="183"/>
      <c r="E15" s="11"/>
      <c r="F15" s="11"/>
      <c r="G15" s="2"/>
    </row>
    <row r="16" spans="1:7" x14ac:dyDescent="0.2">
      <c r="A16" s="2">
        <f>'D Kopā'!A15</f>
        <v>4</v>
      </c>
      <c r="B16" s="2" t="str">
        <f>'H kopā'!B15</f>
        <v>Jorens Žiļinskis</v>
      </c>
      <c r="C16" s="2" t="str">
        <f>'H kopā'!D15</f>
        <v>Rīgas 65. vsk.</v>
      </c>
      <c r="D16" s="183"/>
      <c r="E16" s="11"/>
      <c r="F16" s="11"/>
      <c r="G16" s="2"/>
    </row>
    <row r="17" spans="1:7" x14ac:dyDescent="0.2">
      <c r="A17" s="2">
        <f>'D Kopā'!A16</f>
        <v>5</v>
      </c>
      <c r="B17" s="2" t="str">
        <f>'H kopā'!B16</f>
        <v>Mārtiņš Metāls</v>
      </c>
      <c r="C17" s="2" t="str">
        <f>'H kopā'!D16</f>
        <v>BJC Daugmale</v>
      </c>
      <c r="D17" s="183"/>
      <c r="E17" s="11"/>
      <c r="F17" s="11"/>
      <c r="G17" s="2"/>
    </row>
    <row r="18" spans="1:7" ht="17.5" customHeight="1" x14ac:dyDescent="0.2">
      <c r="A18" s="2">
        <f>'D Kopā'!A17</f>
        <v>6</v>
      </c>
      <c r="B18" s="2" t="str">
        <f>'H kopā'!B17</f>
        <v>Danils Buza</v>
      </c>
      <c r="C18" s="2" t="str">
        <f>'H kopā'!D17</f>
        <v>BJC Daugmale</v>
      </c>
      <c r="D18" s="183"/>
      <c r="E18" s="11"/>
      <c r="F18" s="11"/>
      <c r="G18" s="2"/>
    </row>
    <row r="19" spans="1:7" x14ac:dyDescent="0.2">
      <c r="A19" s="2">
        <f>'D Kopā'!A18</f>
        <v>7</v>
      </c>
      <c r="B19" s="2" t="str">
        <f>'H kopā'!B18</f>
        <v>Filips Patmalnieks</v>
      </c>
      <c r="C19" s="2" t="str">
        <f>'H kopā'!D18</f>
        <v>BJC Daugmale</v>
      </c>
      <c r="D19" s="183"/>
      <c r="E19" s="11"/>
      <c r="F19" s="11"/>
      <c r="G19" s="2"/>
    </row>
    <row r="20" spans="1:7" x14ac:dyDescent="0.2">
      <c r="A20" s="2">
        <f>'D Kopā'!A19</f>
        <v>8</v>
      </c>
      <c r="B20" s="2" t="str">
        <f>'H kopā'!B19</f>
        <v>Matīss Filipovičs</v>
      </c>
      <c r="C20" s="2" t="str">
        <f>'H kopā'!D19</f>
        <v>BJC Daugmale</v>
      </c>
      <c r="D20" s="183"/>
      <c r="E20" s="11"/>
      <c r="F20" s="11"/>
      <c r="G20" s="2"/>
    </row>
    <row r="21" spans="1:7" x14ac:dyDescent="0.2">
      <c r="A21" s="2">
        <f>'D Kopā'!A20</f>
        <v>9</v>
      </c>
      <c r="B21" s="2"/>
      <c r="C21" s="2"/>
      <c r="D21" s="11"/>
      <c r="E21" s="11"/>
      <c r="F21" s="11"/>
      <c r="G21" s="2"/>
    </row>
    <row r="22" spans="1:7" x14ac:dyDescent="0.2">
      <c r="A22" s="2">
        <f>'D Kopā'!A21</f>
        <v>10</v>
      </c>
      <c r="B22" s="2"/>
      <c r="C22" s="2"/>
      <c r="D22" s="137"/>
      <c r="E22" s="137"/>
      <c r="F22" s="11"/>
      <c r="G22" s="2"/>
    </row>
    <row r="23" spans="1:7" x14ac:dyDescent="0.2">
      <c r="A23" s="2">
        <f>'D Kopā'!A22</f>
        <v>11</v>
      </c>
      <c r="B23" s="2" t="str">
        <f>'D Kopā'!B22</f>
        <v xml:space="preserve">Oskars Flipovičs </v>
      </c>
      <c r="C23" s="2" t="str">
        <f>'D Kopā'!D22</f>
        <v>BJC Daugmale</v>
      </c>
      <c r="D23" s="11"/>
      <c r="E23" s="11"/>
      <c r="F23" s="11"/>
      <c r="G23" s="2"/>
    </row>
    <row r="24" spans="1:7" x14ac:dyDescent="0.2">
      <c r="A24" s="2">
        <f>'D Kopā'!A23</f>
        <v>12</v>
      </c>
      <c r="B24" s="2" t="str">
        <f>'D Kopā'!B23</f>
        <v>Artūrs Kudiņš</v>
      </c>
      <c r="C24" s="2" t="str">
        <f>'D Kopā'!D23</f>
        <v>BJC Daugmale</v>
      </c>
      <c r="D24" s="11"/>
      <c r="E24" s="11"/>
      <c r="F24" s="11"/>
      <c r="G24" s="2"/>
    </row>
    <row r="25" spans="1:7" x14ac:dyDescent="0.2">
      <c r="A25" s="2">
        <v>13</v>
      </c>
      <c r="B25" s="2">
        <f>'D Kopā'!B24</f>
        <v>0</v>
      </c>
      <c r="C25" s="2">
        <f>'D Kopā'!D24</f>
        <v>0</v>
      </c>
      <c r="D25" s="11"/>
      <c r="E25" s="11"/>
      <c r="F25" s="11"/>
      <c r="G25" s="2"/>
    </row>
    <row r="26" spans="1:7" x14ac:dyDescent="0.2">
      <c r="A26" s="2">
        <v>14</v>
      </c>
      <c r="B26" s="2">
        <f>'D Kopā'!B25</f>
        <v>0</v>
      </c>
      <c r="C26" s="2">
        <f>'D Kopā'!D25</f>
        <v>0</v>
      </c>
      <c r="D26" s="11"/>
      <c r="E26" s="11"/>
      <c r="F26" s="11"/>
      <c r="G26" s="2"/>
    </row>
    <row r="27" spans="1:7" ht="16" x14ac:dyDescent="0.2">
      <c r="A27" s="2">
        <v>15</v>
      </c>
      <c r="B27" s="1"/>
      <c r="C27" s="1"/>
      <c r="D27" s="11"/>
      <c r="E27" s="11"/>
      <c r="F27" s="11"/>
      <c r="G27" s="2"/>
    </row>
    <row r="28" spans="1:7" ht="16" x14ac:dyDescent="0.2">
      <c r="A28" s="2">
        <v>16</v>
      </c>
      <c r="B28" s="1"/>
      <c r="C28" s="1"/>
      <c r="D28" s="11"/>
      <c r="E28" s="11"/>
      <c r="F28" s="11"/>
      <c r="G28" s="2"/>
    </row>
    <row r="29" spans="1:7" ht="16" x14ac:dyDescent="0.2">
      <c r="A29" s="2">
        <v>17</v>
      </c>
      <c r="B29" s="1"/>
      <c r="C29" s="1"/>
      <c r="D29" s="11"/>
      <c r="E29" s="11"/>
      <c r="F29" s="11"/>
      <c r="G29" s="2"/>
    </row>
    <row r="30" spans="1:7" ht="16" x14ac:dyDescent="0.2">
      <c r="A30" s="2">
        <v>18</v>
      </c>
      <c r="B30" s="1"/>
      <c r="C30" s="1"/>
      <c r="D30" s="11"/>
      <c r="E30" s="11"/>
      <c r="F30" s="11"/>
      <c r="G30" s="2"/>
    </row>
    <row r="31" spans="1:7" ht="16" x14ac:dyDescent="0.2">
      <c r="A31" s="2">
        <v>19</v>
      </c>
      <c r="B31" s="1"/>
      <c r="C31" s="1"/>
      <c r="D31" s="11"/>
      <c r="E31" s="11"/>
      <c r="F31" s="11"/>
      <c r="G31" s="2"/>
    </row>
    <row r="32" spans="1:7" ht="16" x14ac:dyDescent="0.2">
      <c r="A32" s="2">
        <v>20</v>
      </c>
      <c r="B32" s="1"/>
      <c r="C32" s="1"/>
      <c r="D32" s="11"/>
      <c r="E32" s="11"/>
      <c r="F32" s="11"/>
      <c r="G32" s="2"/>
    </row>
    <row r="33" spans="1:7" ht="16" x14ac:dyDescent="0.2">
      <c r="A33" s="2">
        <v>21</v>
      </c>
      <c r="B33" s="1"/>
      <c r="C33" s="1"/>
      <c r="D33" s="11"/>
      <c r="E33" s="11"/>
      <c r="F33" s="11"/>
      <c r="G33" s="2"/>
    </row>
    <row r="34" spans="1:7" x14ac:dyDescent="0.2">
      <c r="A34" s="13"/>
      <c r="B34" s="13"/>
      <c r="C34" s="13"/>
      <c r="D34" s="13"/>
      <c r="E34" s="13"/>
      <c r="F34" s="13"/>
      <c r="G34" s="13"/>
    </row>
    <row r="35" spans="1:7" ht="19" x14ac:dyDescent="0.25">
      <c r="A35" s="359" t="str">
        <f>'D Kopā'!A1:Q1</f>
        <v>Rīgas atklātās sacensības sporta tūrisma un alpīnisma tehnikā  2018.gada 15. aprīlī</v>
      </c>
      <c r="B35" s="359"/>
      <c r="C35" s="359"/>
      <c r="D35" s="359"/>
      <c r="E35" s="359"/>
      <c r="F35" s="359"/>
      <c r="G35" s="359"/>
    </row>
    <row r="36" spans="1:7" ht="19" x14ac:dyDescent="0.25">
      <c r="A36" s="3"/>
      <c r="B36" s="359" t="s">
        <v>51</v>
      </c>
      <c r="C36" s="359"/>
      <c r="D36" s="6"/>
      <c r="E36" s="6"/>
      <c r="F36" s="7"/>
      <c r="G36" s="7"/>
    </row>
    <row r="37" spans="1:7" ht="20" thickBot="1" x14ac:dyDescent="0.3">
      <c r="A37" s="3"/>
      <c r="B37" s="3" t="s">
        <v>160</v>
      </c>
      <c r="C37" s="3"/>
      <c r="D37" s="6"/>
      <c r="E37" s="6"/>
      <c r="F37" s="7"/>
      <c r="G37" s="7"/>
    </row>
    <row r="38" spans="1:7" ht="15" customHeight="1" thickBot="1" x14ac:dyDescent="0.25">
      <c r="A38" s="356" t="s">
        <v>2</v>
      </c>
      <c r="B38" s="357" t="s">
        <v>3</v>
      </c>
      <c r="C38" s="357" t="s">
        <v>0</v>
      </c>
      <c r="D38" s="355" t="s">
        <v>17</v>
      </c>
      <c r="E38" s="355" t="s">
        <v>49</v>
      </c>
      <c r="F38" s="355" t="s">
        <v>49</v>
      </c>
      <c r="G38" s="355" t="s">
        <v>1</v>
      </c>
    </row>
    <row r="39" spans="1:7" ht="15" customHeight="1" thickBot="1" x14ac:dyDescent="0.25">
      <c r="A39" s="356"/>
      <c r="B39" s="357"/>
      <c r="C39" s="357"/>
      <c r="D39" s="355"/>
      <c r="E39" s="355"/>
      <c r="F39" s="355"/>
      <c r="G39" s="355"/>
    </row>
    <row r="40" spans="1:7" ht="15" customHeight="1" thickBot="1" x14ac:dyDescent="0.25">
      <c r="A40" s="356"/>
      <c r="B40" s="357"/>
      <c r="C40" s="357"/>
      <c r="D40" s="355"/>
      <c r="E40" s="355"/>
      <c r="F40" s="355"/>
      <c r="G40" s="355"/>
    </row>
    <row r="41" spans="1:7" ht="15" customHeight="1" thickBot="1" x14ac:dyDescent="0.25">
      <c r="A41" s="356"/>
      <c r="B41" s="357"/>
      <c r="C41" s="357"/>
      <c r="D41" s="355"/>
      <c r="E41" s="355"/>
      <c r="F41" s="355"/>
      <c r="G41" s="355"/>
    </row>
    <row r="42" spans="1:7" ht="15" customHeight="1" thickBot="1" x14ac:dyDescent="0.25">
      <c r="A42" s="356"/>
      <c r="B42" s="357"/>
      <c r="C42" s="357"/>
      <c r="D42" s="355"/>
      <c r="E42" s="355"/>
      <c r="F42" s="355"/>
      <c r="G42" s="355"/>
    </row>
    <row r="43" spans="1:7" ht="15" customHeight="1" thickBot="1" x14ac:dyDescent="0.25">
      <c r="A43" s="356"/>
      <c r="B43" s="357"/>
      <c r="C43" s="357"/>
      <c r="D43" s="355"/>
      <c r="E43" s="355"/>
      <c r="F43" s="355"/>
      <c r="G43" s="355"/>
    </row>
    <row r="44" spans="1:7" ht="15" customHeight="1" thickBot="1" x14ac:dyDescent="0.25">
      <c r="A44" s="356"/>
      <c r="B44" s="357"/>
      <c r="C44" s="357"/>
      <c r="D44" s="355"/>
      <c r="E44" s="355"/>
      <c r="F44" s="355"/>
      <c r="G44" s="355"/>
    </row>
    <row r="45" spans="1:7" ht="15.75" customHeight="1" thickBot="1" x14ac:dyDescent="0.25">
      <c r="A45" s="356"/>
      <c r="B45" s="357"/>
      <c r="C45" s="357"/>
      <c r="D45" s="355"/>
      <c r="E45" s="355"/>
      <c r="F45" s="355"/>
      <c r="G45" s="355"/>
    </row>
    <row r="46" spans="1:7" ht="16" x14ac:dyDescent="0.2">
      <c r="A46" s="255"/>
      <c r="B46" s="255"/>
      <c r="C46" s="255"/>
      <c r="D46" s="254"/>
      <c r="E46" s="83"/>
      <c r="F46" s="256"/>
      <c r="G46" s="256"/>
    </row>
    <row r="47" spans="1:7" x14ac:dyDescent="0.2">
      <c r="A47" s="79">
        <f>'D Kopā'!A40</f>
        <v>1</v>
      </c>
      <c r="B47" s="79" t="str">
        <f>'H kopā'!B40</f>
        <v>Marina Kirillova</v>
      </c>
      <c r="C47" s="79" t="str">
        <f>'H kopā'!D40</f>
        <v>RĶVS</v>
      </c>
      <c r="D47" s="183"/>
      <c r="E47" s="180"/>
      <c r="F47" s="136"/>
      <c r="G47" s="215"/>
    </row>
    <row r="48" spans="1:7" x14ac:dyDescent="0.2">
      <c r="A48" s="79">
        <f>'D Kopā'!A41</f>
        <v>2</v>
      </c>
      <c r="B48" s="79" t="str">
        <f>'H kopā'!B41</f>
        <v>Bogdana Ignatjeva</v>
      </c>
      <c r="C48" s="79" t="str">
        <f>'H kopā'!D41</f>
        <v>RĶVS</v>
      </c>
      <c r="D48" s="183"/>
      <c r="E48" s="180"/>
      <c r="F48" s="136"/>
      <c r="G48" s="215"/>
    </row>
    <row r="49" spans="1:7" x14ac:dyDescent="0.2">
      <c r="A49" s="79">
        <f>'D Kopā'!A42</f>
        <v>3</v>
      </c>
      <c r="B49" s="79" t="str">
        <f>'H kopā'!B42</f>
        <v>Darja Rogaļeva</v>
      </c>
      <c r="C49" s="79" t="str">
        <f>'H kopā'!D42</f>
        <v>BJC Daugmale</v>
      </c>
      <c r="D49" s="183"/>
      <c r="E49" s="180"/>
      <c r="F49" s="136"/>
      <c r="G49" s="215"/>
    </row>
    <row r="50" spans="1:7" x14ac:dyDescent="0.2">
      <c r="A50" s="79">
        <f>'D Kopā'!A43</f>
        <v>4</v>
      </c>
      <c r="B50" s="79" t="str">
        <f>'H kopā'!B43</f>
        <v>Dārta Duko</v>
      </c>
      <c r="C50" s="79" t="str">
        <f>'H kopā'!D43</f>
        <v>BJC Daugmale</v>
      </c>
      <c r="D50" s="183"/>
      <c r="E50" s="180"/>
      <c r="F50" s="136"/>
      <c r="G50" s="215"/>
    </row>
    <row r="51" spans="1:7" x14ac:dyDescent="0.2">
      <c r="A51" s="79">
        <f>'D Kopā'!A44</f>
        <v>5</v>
      </c>
      <c r="B51" s="79" t="str">
        <f>'H kopā'!B44</f>
        <v>Paula Lejiņa</v>
      </c>
      <c r="C51" s="79" t="str">
        <f>'H kopā'!D44</f>
        <v>BJC Daugmale</v>
      </c>
      <c r="D51" s="183"/>
      <c r="E51" s="180"/>
      <c r="F51" s="136"/>
      <c r="G51" s="215"/>
    </row>
    <row r="52" spans="1:7" x14ac:dyDescent="0.2">
      <c r="A52" s="79">
        <f>'D Kopā'!A45</f>
        <v>6</v>
      </c>
      <c r="B52" s="79" t="str">
        <f>'H kopā'!B45</f>
        <v>Alise Šļakota</v>
      </c>
      <c r="C52" s="79" t="str">
        <f>'H kopā'!D45</f>
        <v>BJC Daugmale</v>
      </c>
      <c r="D52" s="183"/>
      <c r="E52" s="180"/>
      <c r="F52" s="136"/>
      <c r="G52" s="215"/>
    </row>
    <row r="53" spans="1:7" x14ac:dyDescent="0.2">
      <c r="A53" s="79">
        <f>'D Kopā'!A46</f>
        <v>7</v>
      </c>
      <c r="B53" s="79" t="str">
        <f>'H kopā'!B46</f>
        <v>Kate Vandāne</v>
      </c>
      <c r="C53" s="79" t="str">
        <f>'H kopā'!D46</f>
        <v>BJC Daugmale</v>
      </c>
      <c r="D53" s="183"/>
      <c r="E53" s="180"/>
      <c r="F53" s="136"/>
      <c r="G53" s="215"/>
    </row>
    <row r="54" spans="1:7" x14ac:dyDescent="0.2">
      <c r="A54" s="79">
        <f>'D Kopā'!A47</f>
        <v>8</v>
      </c>
      <c r="B54" s="79" t="str">
        <f>'H kopā'!B47</f>
        <v>Amēlija Patmalniece</v>
      </c>
      <c r="C54" s="79" t="str">
        <f>'H kopā'!D47</f>
        <v>BJC Daugmale</v>
      </c>
      <c r="D54" s="183"/>
      <c r="E54" s="180"/>
      <c r="F54" s="136"/>
      <c r="G54" s="215"/>
    </row>
    <row r="55" spans="1:7" x14ac:dyDescent="0.2">
      <c r="A55" s="79">
        <f>'D Kopā'!A48</f>
        <v>9</v>
      </c>
      <c r="B55" s="79"/>
      <c r="C55" s="79"/>
      <c r="D55" s="183"/>
      <c r="E55" s="180"/>
      <c r="F55" s="136"/>
      <c r="G55" s="215"/>
    </row>
    <row r="56" spans="1:7" x14ac:dyDescent="0.2">
      <c r="A56" s="79">
        <f>'D Kopā'!A49</f>
        <v>10</v>
      </c>
      <c r="B56" s="79"/>
      <c r="C56" s="79"/>
      <c r="D56" s="183"/>
      <c r="E56" s="180"/>
      <c r="F56" s="136"/>
      <c r="G56" s="215"/>
    </row>
    <row r="57" spans="1:7" x14ac:dyDescent="0.2">
      <c r="A57" s="79">
        <f>'D Kopā'!A50</f>
        <v>11</v>
      </c>
      <c r="B57" s="79"/>
      <c r="C57" s="79"/>
      <c r="D57" s="183"/>
      <c r="E57" s="180"/>
      <c r="F57" s="136"/>
      <c r="G57" s="215"/>
    </row>
    <row r="58" spans="1:7" x14ac:dyDescent="0.2">
      <c r="A58" s="79">
        <f>'D Kopā'!A51</f>
        <v>12</v>
      </c>
      <c r="B58" s="79" t="str">
        <f>'D Kopā'!B51</f>
        <v>Anete Kūlupa</v>
      </c>
      <c r="C58" s="79" t="str">
        <f>'D Kopā'!D51</f>
        <v>BJC Daugmale</v>
      </c>
      <c r="D58" s="183"/>
      <c r="E58" s="180"/>
      <c r="F58" s="136"/>
      <c r="G58" s="215"/>
    </row>
    <row r="59" spans="1:7" x14ac:dyDescent="0.2">
      <c r="A59" s="79" t="e">
        <f>'D Kopā'!#REF!</f>
        <v>#REF!</v>
      </c>
      <c r="B59" s="79"/>
      <c r="C59" s="79"/>
      <c r="D59" s="183"/>
      <c r="E59" s="180"/>
      <c r="F59" s="136"/>
      <c r="G59" s="215"/>
    </row>
    <row r="60" spans="1:7" x14ac:dyDescent="0.2">
      <c r="A60" s="79" t="e">
        <f>'D Kopā'!#REF!</f>
        <v>#REF!</v>
      </c>
      <c r="B60" s="79"/>
      <c r="C60" s="79"/>
      <c r="D60" s="183"/>
      <c r="E60" s="180"/>
      <c r="F60" s="136"/>
      <c r="G60" s="79"/>
    </row>
    <row r="61" spans="1:7" hidden="1" x14ac:dyDescent="0.2">
      <c r="A61" s="79">
        <f>'D Kopā'!A52</f>
        <v>15</v>
      </c>
      <c r="B61" s="79">
        <f>'D Kopā'!B52</f>
        <v>0</v>
      </c>
      <c r="C61" s="79">
        <f>'D Kopā'!D52</f>
        <v>0</v>
      </c>
      <c r="D61" s="136"/>
      <c r="E61" s="180"/>
      <c r="F61" s="136">
        <f t="shared" ref="F61:F68" si="0">D61</f>
        <v>0</v>
      </c>
      <c r="G61" s="80"/>
    </row>
    <row r="62" spans="1:7" hidden="1" x14ac:dyDescent="0.2">
      <c r="A62" s="79">
        <f>'D Kopā'!A53</f>
        <v>16</v>
      </c>
      <c r="B62" s="79">
        <f>'D Kopā'!B53</f>
        <v>0</v>
      </c>
      <c r="C62" s="79">
        <f>'D Kopā'!D53</f>
        <v>0</v>
      </c>
      <c r="D62" s="136"/>
      <c r="E62" s="136"/>
      <c r="F62" s="136">
        <f t="shared" si="0"/>
        <v>0</v>
      </c>
      <c r="G62" s="79"/>
    </row>
    <row r="63" spans="1:7" hidden="1" x14ac:dyDescent="0.2">
      <c r="A63" s="79">
        <f>'D Kopā'!A54</f>
        <v>17</v>
      </c>
      <c r="B63" s="79">
        <f>'D Kopā'!B54</f>
        <v>0</v>
      </c>
      <c r="C63" s="79">
        <f>'D Kopā'!D54</f>
        <v>0</v>
      </c>
      <c r="D63" s="80"/>
      <c r="E63" s="80"/>
      <c r="F63" s="136">
        <f t="shared" si="0"/>
        <v>0</v>
      </c>
      <c r="G63" s="79"/>
    </row>
    <row r="64" spans="1:7" hidden="1" x14ac:dyDescent="0.2">
      <c r="A64" s="79">
        <f>'D Kopā'!A55</f>
        <v>18</v>
      </c>
      <c r="B64" s="79">
        <f>'D Kopā'!B55</f>
        <v>0</v>
      </c>
      <c r="C64" s="79">
        <f>'D Kopā'!D55</f>
        <v>0</v>
      </c>
      <c r="D64" s="124"/>
      <c r="E64" s="124"/>
      <c r="F64" s="136">
        <f t="shared" si="0"/>
        <v>0</v>
      </c>
      <c r="G64" s="79"/>
    </row>
    <row r="65" spans="1:7" hidden="1" x14ac:dyDescent="0.2">
      <c r="A65" s="79">
        <f>'D Kopā'!A56</f>
        <v>19</v>
      </c>
      <c r="B65" s="79">
        <f>'D Kopā'!B56</f>
        <v>0</v>
      </c>
      <c r="C65" s="79">
        <f>'D Kopā'!D56</f>
        <v>0</v>
      </c>
      <c r="D65" s="132"/>
      <c r="E65" s="132"/>
      <c r="F65" s="136">
        <f t="shared" si="0"/>
        <v>0</v>
      </c>
      <c r="G65" s="80"/>
    </row>
    <row r="66" spans="1:7" hidden="1" x14ac:dyDescent="0.2">
      <c r="A66" s="79">
        <f>'D Kopā'!A57</f>
        <v>20</v>
      </c>
      <c r="B66" s="79">
        <f>'D Kopā'!B57</f>
        <v>0</v>
      </c>
      <c r="C66" s="79">
        <f>'D Kopā'!D57</f>
        <v>0</v>
      </c>
      <c r="D66" s="136"/>
      <c r="E66" s="136"/>
      <c r="F66" s="136">
        <f t="shared" si="0"/>
        <v>0</v>
      </c>
      <c r="G66" s="79"/>
    </row>
    <row r="67" spans="1:7" hidden="1" x14ac:dyDescent="0.2">
      <c r="A67" s="79">
        <f>'D Kopā'!A58</f>
        <v>21</v>
      </c>
      <c r="B67" s="79">
        <f>'D Kopā'!B58</f>
        <v>0</v>
      </c>
      <c r="C67" s="79">
        <f>'D Kopā'!D58</f>
        <v>0</v>
      </c>
      <c r="D67" s="132"/>
      <c r="E67" s="132"/>
      <c r="F67" s="136">
        <f t="shared" si="0"/>
        <v>0</v>
      </c>
      <c r="G67" s="80"/>
    </row>
    <row r="68" spans="1:7" hidden="1" x14ac:dyDescent="0.2">
      <c r="A68" s="79">
        <f>'D Kopā'!A59</f>
        <v>22</v>
      </c>
      <c r="B68" s="79">
        <f>'D Kopā'!B59</f>
        <v>0</v>
      </c>
      <c r="C68" s="79">
        <f>'D Kopā'!D59</f>
        <v>0</v>
      </c>
      <c r="D68" s="132"/>
      <c r="E68" s="132"/>
      <c r="F68" s="136">
        <f t="shared" si="0"/>
        <v>0</v>
      </c>
      <c r="G68" s="80"/>
    </row>
  </sheetData>
  <sheetProtection selectLockedCells="1" selectUnlockedCells="1"/>
  <autoFilter ref="A46:G46">
    <sortState ref="A47:G68">
      <sortCondition ref="A46"/>
    </sortState>
  </autoFilter>
  <mergeCells count="18">
    <mergeCell ref="A35:G35"/>
    <mergeCell ref="B36:C36"/>
    <mergeCell ref="A38:A45"/>
    <mergeCell ref="B38:B45"/>
    <mergeCell ref="C38:C45"/>
    <mergeCell ref="D38:D45"/>
    <mergeCell ref="E38:E45"/>
    <mergeCell ref="F38:F45"/>
    <mergeCell ref="G38:G45"/>
    <mergeCell ref="A1:G1"/>
    <mergeCell ref="B2:C2"/>
    <mergeCell ref="A4:A11"/>
    <mergeCell ref="B4:B11"/>
    <mergeCell ref="C4:C11"/>
    <mergeCell ref="D4:D11"/>
    <mergeCell ref="E4:E11"/>
    <mergeCell ref="F4:F11"/>
    <mergeCell ref="G4:G11"/>
  </mergeCells>
  <pageMargins left="0.70866141732283472" right="0.70866141732283472" top="0.74803149606299213" bottom="0.74803149606299213" header="0.51181102362204722" footer="0.51181102362204722"/>
  <pageSetup paperSize="9" scale="94" firstPageNumber="0" orientation="landscape" horizontalDpi="300" verticalDpi="300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67"/>
  <sheetViews>
    <sheetView topLeftCell="A33" zoomScaleSheetLayoutView="80" workbookViewId="0">
      <selection activeCell="B46" sqref="B46:C54"/>
    </sheetView>
  </sheetViews>
  <sheetFormatPr baseColWidth="10" defaultColWidth="8.83203125" defaultRowHeight="15" x14ac:dyDescent="0.2"/>
  <cols>
    <col min="1" max="1" width="7.5" customWidth="1"/>
    <col min="2" max="2" width="29.5" customWidth="1"/>
    <col min="3" max="3" width="17.5" customWidth="1"/>
    <col min="4" max="4" width="6.6640625" customWidth="1"/>
    <col min="5" max="5" width="8" customWidth="1"/>
    <col min="6" max="6" width="7" customWidth="1"/>
    <col min="7" max="11" width="0" hidden="1" customWidth="1"/>
    <col min="12" max="12" width="8.83203125" customWidth="1"/>
    <col min="13" max="13" width="9.5" customWidth="1"/>
    <col min="14" max="14" width="10.1640625" customWidth="1"/>
    <col min="15" max="15" width="11.5" customWidth="1"/>
  </cols>
  <sheetData>
    <row r="1" spans="1:16" ht="16" x14ac:dyDescent="0.2">
      <c r="A1" s="360" t="str">
        <f>'D Kopā'!A1:Q1</f>
        <v>Rīgas atklātās sacensības sporta tūrisma un alpīnisma tehnikā  2018.gada 15. aprīlī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6" ht="19" x14ac:dyDescent="0.25">
      <c r="A2" s="3"/>
      <c r="B2" s="359" t="s">
        <v>5</v>
      </c>
      <c r="C2" s="359"/>
      <c r="M2" s="6"/>
      <c r="N2" s="7"/>
      <c r="O2" s="7"/>
      <c r="P2" s="181">
        <v>3.4722222222222224E-4</v>
      </c>
    </row>
    <row r="3" spans="1:16" ht="20" thickBot="1" x14ac:dyDescent="0.3">
      <c r="A3" s="3"/>
      <c r="B3" s="3" t="s">
        <v>161</v>
      </c>
      <c r="C3" s="3"/>
      <c r="M3" s="6"/>
      <c r="N3" s="7"/>
      <c r="O3" s="7"/>
    </row>
    <row r="4" spans="1:16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41</v>
      </c>
      <c r="E4" s="355" t="s">
        <v>19</v>
      </c>
      <c r="F4" s="355" t="s">
        <v>20</v>
      </c>
      <c r="G4" s="355"/>
      <c r="H4" s="355"/>
      <c r="I4" s="355"/>
      <c r="J4" s="355"/>
      <c r="K4" s="355"/>
      <c r="L4" s="355" t="s">
        <v>16</v>
      </c>
      <c r="M4" s="355" t="s">
        <v>17</v>
      </c>
      <c r="N4" s="355" t="s">
        <v>54</v>
      </c>
      <c r="O4" s="355" t="s">
        <v>1</v>
      </c>
    </row>
    <row r="5" spans="1:16" ht="15" customHeight="1" thickBot="1" x14ac:dyDescent="0.25">
      <c r="A5" s="356"/>
      <c r="B5" s="357"/>
      <c r="C5" s="357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</row>
    <row r="6" spans="1:16" ht="15" customHeight="1" thickBot="1" x14ac:dyDescent="0.25">
      <c r="A6" s="356"/>
      <c r="B6" s="357"/>
      <c r="C6" s="357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</row>
    <row r="7" spans="1:16" ht="15" customHeight="1" thickBot="1" x14ac:dyDescent="0.25">
      <c r="A7" s="356"/>
      <c r="B7" s="357"/>
      <c r="C7" s="357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6" ht="15" customHeight="1" thickBot="1" x14ac:dyDescent="0.25">
      <c r="A8" s="356"/>
      <c r="B8" s="357"/>
      <c r="C8" s="357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</row>
    <row r="9" spans="1:16" ht="15" customHeight="1" thickBot="1" x14ac:dyDescent="0.25">
      <c r="A9" s="356"/>
      <c r="B9" s="357"/>
      <c r="C9" s="357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</row>
    <row r="10" spans="1:16" ht="15" customHeight="1" thickBot="1" x14ac:dyDescent="0.25">
      <c r="A10" s="356"/>
      <c r="B10" s="357"/>
      <c r="C10" s="357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</row>
    <row r="11" spans="1:16" ht="15.75" customHeight="1" thickBot="1" x14ac:dyDescent="0.25">
      <c r="A11" s="356"/>
      <c r="B11" s="357"/>
      <c r="C11" s="357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6" ht="33" thickBot="1" x14ac:dyDescent="0.25">
      <c r="A12" s="251"/>
      <c r="B12" s="251"/>
      <c r="C12" s="251"/>
      <c r="D12" s="251">
        <v>4</v>
      </c>
      <c r="E12" s="251">
        <v>2</v>
      </c>
      <c r="F12" s="251">
        <v>1</v>
      </c>
      <c r="G12" s="251"/>
      <c r="H12" s="251"/>
      <c r="I12" s="251"/>
      <c r="J12" s="251"/>
      <c r="K12" s="251"/>
      <c r="L12" s="8" t="s">
        <v>70</v>
      </c>
      <c r="M12" s="253"/>
      <c r="N12" s="252"/>
      <c r="O12" s="252"/>
    </row>
    <row r="13" spans="1:16" x14ac:dyDescent="0.2">
      <c r="A13" s="2">
        <f>'D Kopā'!A12</f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ref="L13:L22" si="0">D13*$D$12+E13*$E$12+F13*$F$12</f>
        <v>0</v>
      </c>
      <c r="M13" s="11"/>
      <c r="N13" s="11">
        <f t="shared" ref="N13:N22" si="1">M13+L13*$P$2</f>
        <v>0</v>
      </c>
      <c r="O13" s="2"/>
    </row>
    <row r="14" spans="1:16" x14ac:dyDescent="0.2">
      <c r="A14" s="2">
        <f>'D Kopā'!A13</f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11"/>
      <c r="N14" s="11">
        <f t="shared" si="1"/>
        <v>0</v>
      </c>
      <c r="O14" s="2"/>
    </row>
    <row r="15" spans="1:16" x14ac:dyDescent="0.2">
      <c r="A15" s="2">
        <f>'D Kopā'!A14</f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  <c r="M15" s="11"/>
      <c r="N15" s="11">
        <f t="shared" si="1"/>
        <v>0</v>
      </c>
      <c r="O15" s="2"/>
    </row>
    <row r="16" spans="1:16" x14ac:dyDescent="0.2">
      <c r="A16" s="2">
        <f>'D Kopā'!A15</f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11"/>
      <c r="N16" s="11">
        <f t="shared" si="1"/>
        <v>0</v>
      </c>
      <c r="O16" s="2"/>
    </row>
    <row r="17" spans="1:15" ht="15" customHeight="1" x14ac:dyDescent="0.2">
      <c r="A17" s="2">
        <f>'D Kopā'!A16</f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11"/>
      <c r="N17" s="11">
        <f t="shared" si="1"/>
        <v>0</v>
      </c>
      <c r="O17" s="2"/>
    </row>
    <row r="18" spans="1:15" x14ac:dyDescent="0.2">
      <c r="A18" s="2">
        <f>'D Kopā'!A17</f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11"/>
      <c r="N18" s="11">
        <f t="shared" si="1"/>
        <v>0</v>
      </c>
      <c r="O18" s="2"/>
    </row>
    <row r="19" spans="1:15" x14ac:dyDescent="0.2">
      <c r="A19" s="2">
        <f>'D Kopā'!A18</f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11"/>
      <c r="N19" s="11">
        <f t="shared" si="1"/>
        <v>0</v>
      </c>
      <c r="O19" s="2"/>
    </row>
    <row r="20" spans="1:15" x14ac:dyDescent="0.2">
      <c r="A20" s="2">
        <f>'D Kopā'!A19</f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  <c r="M20" s="11"/>
      <c r="N20" s="11">
        <f t="shared" si="1"/>
        <v>0</v>
      </c>
      <c r="O20" s="2"/>
    </row>
    <row r="21" spans="1:15" x14ac:dyDescent="0.2">
      <c r="A21" s="2">
        <f>'D Kopā'!A20</f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  <c r="M21" s="11"/>
      <c r="N21" s="11">
        <f t="shared" si="1"/>
        <v>0</v>
      </c>
      <c r="O21" s="2"/>
    </row>
    <row r="22" spans="1:15" x14ac:dyDescent="0.2">
      <c r="A22" s="2">
        <f>'D Kopā'!A21</f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  <c r="M22" s="11"/>
      <c r="N22" s="11">
        <f t="shared" si="1"/>
        <v>0</v>
      </c>
      <c r="O22" s="2"/>
    </row>
    <row r="23" spans="1:15" x14ac:dyDescent="0.2">
      <c r="A23" s="2">
        <f>'D Kopā'!A22</f>
        <v>11</v>
      </c>
      <c r="B23" s="2" t="str">
        <f>'D Kopā'!B22</f>
        <v xml:space="preserve">Oskars Flipovičs </v>
      </c>
      <c r="C23" s="2" t="str">
        <f>'D Kopā'!D22</f>
        <v>BJC Daugmale</v>
      </c>
      <c r="D23" s="2"/>
      <c r="E23" s="2"/>
      <c r="F23" s="2"/>
      <c r="G23" s="2"/>
      <c r="H23" s="2"/>
      <c r="I23" s="2"/>
      <c r="J23" s="2"/>
      <c r="K23" s="2"/>
      <c r="L23" s="2"/>
      <c r="M23" s="11"/>
      <c r="N23" s="11"/>
      <c r="O23" s="2"/>
    </row>
    <row r="24" spans="1:15" x14ac:dyDescent="0.2">
      <c r="A24" s="2">
        <f>'D Kopā'!A23</f>
        <v>12</v>
      </c>
      <c r="B24" s="2" t="str">
        <f>'D Kopā'!B23</f>
        <v>Artūrs Kudiņš</v>
      </c>
      <c r="C24" s="2" t="str">
        <f>'D Kopā'!D23</f>
        <v>BJC Daugmale</v>
      </c>
      <c r="D24" s="2"/>
      <c r="E24" s="2"/>
      <c r="F24" s="2"/>
      <c r="G24" s="2"/>
      <c r="H24" s="2"/>
      <c r="I24" s="2"/>
      <c r="J24" s="2"/>
      <c r="K24" s="2"/>
      <c r="L24" s="2"/>
      <c r="M24" s="11"/>
      <c r="N24" s="11"/>
      <c r="O24" s="2"/>
    </row>
    <row r="25" spans="1:15" x14ac:dyDescent="0.2">
      <c r="A25" s="2">
        <v>13</v>
      </c>
      <c r="B25" s="2">
        <f>'D Kopā'!B24</f>
        <v>0</v>
      </c>
      <c r="C25" s="2">
        <f>'D Kopā'!D24</f>
        <v>0</v>
      </c>
      <c r="D25" s="2"/>
      <c r="E25" s="2"/>
      <c r="F25" s="2"/>
      <c r="G25" s="2"/>
      <c r="H25" s="2"/>
      <c r="I25" s="2"/>
      <c r="J25" s="2"/>
      <c r="K25" s="2"/>
      <c r="L25" s="2"/>
      <c r="M25" s="11"/>
      <c r="N25" s="11"/>
      <c r="O25" s="2"/>
    </row>
    <row r="26" spans="1:15" x14ac:dyDescent="0.2">
      <c r="A26" s="2">
        <v>14</v>
      </c>
      <c r="B26" s="2">
        <f>'D Kopā'!B25</f>
        <v>0</v>
      </c>
      <c r="C26" s="2">
        <f>'D Kopā'!D25</f>
        <v>0</v>
      </c>
      <c r="D26" s="2"/>
      <c r="E26" s="2"/>
      <c r="F26" s="2"/>
      <c r="G26" s="2"/>
      <c r="H26" s="2"/>
      <c r="I26" s="2"/>
      <c r="J26" s="2"/>
      <c r="K26" s="2"/>
      <c r="L26" s="2"/>
      <c r="M26" s="11"/>
      <c r="N26" s="11"/>
      <c r="O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1"/>
      <c r="N27" s="11"/>
      <c r="O27" s="2"/>
    </row>
    <row r="28" spans="1:15" ht="16" x14ac:dyDescent="0.2">
      <c r="A28" s="2">
        <v>15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11"/>
      <c r="N28" s="11"/>
      <c r="O28" s="2"/>
    </row>
    <row r="29" spans="1:15" ht="16" x14ac:dyDescent="0.2">
      <c r="A29" s="2">
        <v>16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11"/>
      <c r="N29" s="11"/>
      <c r="O29" s="2"/>
    </row>
    <row r="30" spans="1:15" ht="16" x14ac:dyDescent="0.2">
      <c r="A30" s="2">
        <v>17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11"/>
      <c r="N30" s="11"/>
      <c r="O30" s="2"/>
    </row>
    <row r="31" spans="1:15" ht="16" x14ac:dyDescent="0.2">
      <c r="A31" s="2">
        <v>18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11"/>
      <c r="N31" s="11"/>
      <c r="O31" s="2"/>
    </row>
    <row r="32" spans="1:15" ht="16" x14ac:dyDescent="0.2">
      <c r="A32" s="2">
        <v>19</v>
      </c>
      <c r="B32" s="1"/>
      <c r="C32" s="63"/>
      <c r="D32" s="2"/>
      <c r="E32" s="2"/>
      <c r="F32" s="2"/>
      <c r="G32" s="2"/>
      <c r="H32" s="2"/>
      <c r="I32" s="2"/>
      <c r="J32" s="2"/>
      <c r="K32" s="2"/>
      <c r="L32" s="2"/>
      <c r="M32" s="11"/>
      <c r="N32" s="11"/>
      <c r="O32" s="2"/>
    </row>
    <row r="33" spans="1:15" ht="16" x14ac:dyDescent="0.2">
      <c r="A33" s="2">
        <v>20</v>
      </c>
      <c r="B33" s="1"/>
      <c r="C33" s="63"/>
      <c r="D33" s="2"/>
      <c r="E33" s="2"/>
      <c r="F33" s="2"/>
      <c r="G33" s="2"/>
      <c r="H33" s="2"/>
      <c r="I33" s="2"/>
      <c r="J33" s="2"/>
      <c r="K33" s="2"/>
      <c r="L33" s="2"/>
      <c r="M33" s="11"/>
      <c r="N33" s="11"/>
      <c r="O33" s="2"/>
    </row>
    <row r="34" spans="1:15" ht="16" x14ac:dyDescent="0.2">
      <c r="A34" s="360" t="str">
        <f>'D Kopā'!A1:Q1</f>
        <v>Rīgas atklātās sacensības sporta tūrisma un alpīnisma tehnikā  2018.gada 15. aprīlī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5" ht="19" x14ac:dyDescent="0.25">
      <c r="A35" s="3"/>
      <c r="B35" s="359" t="s">
        <v>5</v>
      </c>
      <c r="C35" s="359"/>
      <c r="M35" s="6"/>
      <c r="N35" s="7"/>
      <c r="O35" s="7"/>
    </row>
    <row r="36" spans="1:15" ht="20" thickBot="1" x14ac:dyDescent="0.3">
      <c r="A36" s="3"/>
      <c r="B36" s="3" t="s">
        <v>160</v>
      </c>
      <c r="C36" s="3"/>
      <c r="M36" s="6"/>
      <c r="N36" s="7"/>
      <c r="O36" s="7"/>
    </row>
    <row r="37" spans="1:15" ht="12.75" customHeight="1" thickBot="1" x14ac:dyDescent="0.25">
      <c r="A37" s="356" t="s">
        <v>2</v>
      </c>
      <c r="B37" s="357" t="s">
        <v>3</v>
      </c>
      <c r="C37" s="357" t="s">
        <v>0</v>
      </c>
      <c r="D37" s="355" t="s">
        <v>41</v>
      </c>
      <c r="E37" s="355" t="s">
        <v>19</v>
      </c>
      <c r="F37" s="355" t="s">
        <v>20</v>
      </c>
      <c r="G37" s="355"/>
      <c r="H37" s="355"/>
      <c r="I37" s="355"/>
      <c r="J37" s="355"/>
      <c r="K37" s="355"/>
      <c r="L37" s="355" t="s">
        <v>16</v>
      </c>
      <c r="M37" s="355" t="s">
        <v>17</v>
      </c>
      <c r="N37" s="355" t="s">
        <v>54</v>
      </c>
      <c r="O37" s="355" t="s">
        <v>1</v>
      </c>
    </row>
    <row r="38" spans="1:15" ht="16" thickBot="1" x14ac:dyDescent="0.25">
      <c r="A38" s="356"/>
      <c r="B38" s="357"/>
      <c r="C38" s="357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</row>
    <row r="39" spans="1:15" ht="16" thickBot="1" x14ac:dyDescent="0.25">
      <c r="A39" s="356"/>
      <c r="B39" s="357"/>
      <c r="C39" s="357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</row>
    <row r="40" spans="1:15" ht="16" thickBot="1" x14ac:dyDescent="0.25">
      <c r="A40" s="356"/>
      <c r="B40" s="357"/>
      <c r="C40" s="357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</row>
    <row r="41" spans="1:15" ht="16" thickBot="1" x14ac:dyDescent="0.25">
      <c r="A41" s="356"/>
      <c r="B41" s="357"/>
      <c r="C41" s="357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</row>
    <row r="42" spans="1:15" ht="16" thickBot="1" x14ac:dyDescent="0.25">
      <c r="A42" s="356"/>
      <c r="B42" s="357"/>
      <c r="C42" s="357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</row>
    <row r="43" spans="1:15" ht="16" thickBot="1" x14ac:dyDescent="0.25">
      <c r="A43" s="356"/>
      <c r="B43" s="357"/>
      <c r="C43" s="357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5" ht="16" thickBot="1" x14ac:dyDescent="0.25">
      <c r="A44" s="356"/>
      <c r="B44" s="357"/>
      <c r="C44" s="357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</row>
    <row r="45" spans="1:15" ht="33" thickBot="1" x14ac:dyDescent="0.25">
      <c r="A45" s="251"/>
      <c r="B45" s="251"/>
      <c r="C45" s="251"/>
      <c r="D45" s="251">
        <v>4</v>
      </c>
      <c r="E45" s="251">
        <v>3</v>
      </c>
      <c r="F45" s="251">
        <v>1</v>
      </c>
      <c r="G45" s="251"/>
      <c r="H45" s="251"/>
      <c r="I45" s="251"/>
      <c r="J45" s="251"/>
      <c r="K45" s="251"/>
      <c r="L45" s="8" t="s">
        <v>69</v>
      </c>
      <c r="M45" s="253"/>
      <c r="N45" s="252"/>
      <c r="O45" s="252"/>
    </row>
    <row r="46" spans="1:15" ht="18" customHeight="1" x14ac:dyDescent="0.2">
      <c r="A46" s="2">
        <v>1</v>
      </c>
      <c r="B46" s="2" t="str">
        <f>'H kopā'!B40</f>
        <v>Marina Kirillova</v>
      </c>
      <c r="C46" s="2" t="str">
        <f>'H kopā'!D40</f>
        <v>RĶVS</v>
      </c>
      <c r="D46" s="2"/>
      <c r="E46" s="2"/>
      <c r="F46" s="2"/>
      <c r="G46" s="2"/>
      <c r="H46" s="2"/>
      <c r="I46" s="2"/>
      <c r="J46" s="2"/>
      <c r="K46" s="2"/>
      <c r="L46" s="2">
        <f t="shared" ref="L46:L59" si="2">D46*$D$45+E46*$E$45+F46*$F$45</f>
        <v>0</v>
      </c>
      <c r="M46" s="183"/>
      <c r="N46" s="11">
        <f t="shared" ref="N46:N59" si="3">M46+L46*P2</f>
        <v>0</v>
      </c>
      <c r="O46" s="2"/>
    </row>
    <row r="47" spans="1:15" x14ac:dyDescent="0.2">
      <c r="A47" s="2">
        <v>2</v>
      </c>
      <c r="B47" s="2" t="str">
        <f>'H kopā'!B41</f>
        <v>Bogdana Ignatjeva</v>
      </c>
      <c r="C47" s="2" t="str">
        <f>'H kopā'!D41</f>
        <v>RĶVS</v>
      </c>
      <c r="D47" s="2"/>
      <c r="E47" s="2"/>
      <c r="F47" s="2"/>
      <c r="G47" s="2"/>
      <c r="H47" s="2"/>
      <c r="I47" s="2"/>
      <c r="J47" s="2"/>
      <c r="K47" s="2"/>
      <c r="L47" s="2">
        <f t="shared" si="2"/>
        <v>0</v>
      </c>
      <c r="M47" s="183"/>
      <c r="N47" s="11">
        <f t="shared" si="3"/>
        <v>0</v>
      </c>
      <c r="O47" s="2"/>
    </row>
    <row r="48" spans="1:15" x14ac:dyDescent="0.2">
      <c r="A48" s="2">
        <v>3</v>
      </c>
      <c r="B48" s="2" t="str">
        <f>'H kopā'!B42</f>
        <v>Darja Rogaļeva</v>
      </c>
      <c r="C48" s="2" t="str">
        <f>'H kopā'!D42</f>
        <v>BJC Daugmale</v>
      </c>
      <c r="D48" s="2"/>
      <c r="E48" s="2"/>
      <c r="F48" s="2"/>
      <c r="G48" s="2"/>
      <c r="H48" s="2"/>
      <c r="I48" s="2"/>
      <c r="J48" s="2"/>
      <c r="K48" s="2"/>
      <c r="L48" s="2">
        <f t="shared" si="2"/>
        <v>0</v>
      </c>
      <c r="M48" s="183"/>
      <c r="N48" s="11">
        <f t="shared" si="3"/>
        <v>0</v>
      </c>
      <c r="O48" s="2"/>
    </row>
    <row r="49" spans="1:15" x14ac:dyDescent="0.2">
      <c r="A49" s="2">
        <v>4</v>
      </c>
      <c r="B49" s="2" t="str">
        <f>'H kopā'!B43</f>
        <v>Dārta Duko</v>
      </c>
      <c r="C49" s="2" t="str">
        <f>'H kopā'!D43</f>
        <v>BJC Daugmale</v>
      </c>
      <c r="D49" s="2"/>
      <c r="E49" s="2"/>
      <c r="F49" s="2"/>
      <c r="G49" s="2"/>
      <c r="H49" s="2"/>
      <c r="I49" s="2"/>
      <c r="J49" s="2"/>
      <c r="K49" s="2"/>
      <c r="L49" s="2">
        <f t="shared" si="2"/>
        <v>0</v>
      </c>
      <c r="M49" s="183"/>
      <c r="N49" s="11">
        <f t="shared" si="3"/>
        <v>0</v>
      </c>
      <c r="O49" s="2"/>
    </row>
    <row r="50" spans="1:15" x14ac:dyDescent="0.2">
      <c r="A50" s="2">
        <v>5</v>
      </c>
      <c r="B50" s="2" t="str">
        <f>'H kopā'!B44</f>
        <v>Paula Lejiņa</v>
      </c>
      <c r="C50" s="2" t="str">
        <f>'H kopā'!D44</f>
        <v>BJC Daugmale</v>
      </c>
      <c r="D50" s="2"/>
      <c r="E50" s="2"/>
      <c r="F50" s="2"/>
      <c r="G50" s="2"/>
      <c r="H50" s="2"/>
      <c r="I50" s="2"/>
      <c r="J50" s="2"/>
      <c r="K50" s="2"/>
      <c r="L50" s="2">
        <f t="shared" si="2"/>
        <v>0</v>
      </c>
      <c r="M50" s="183"/>
      <c r="N50" s="11">
        <f t="shared" si="3"/>
        <v>0</v>
      </c>
      <c r="O50" s="2"/>
    </row>
    <row r="51" spans="1:15" x14ac:dyDescent="0.2">
      <c r="A51" s="2">
        <v>6</v>
      </c>
      <c r="B51" s="2" t="str">
        <f>'H kopā'!B45</f>
        <v>Alise Šļakota</v>
      </c>
      <c r="C51" s="2" t="str">
        <f>'H kopā'!D45</f>
        <v>BJC Daugmale</v>
      </c>
      <c r="D51" s="2"/>
      <c r="E51" s="2"/>
      <c r="F51" s="2"/>
      <c r="G51" s="2"/>
      <c r="H51" s="2"/>
      <c r="I51" s="2"/>
      <c r="J51" s="2"/>
      <c r="K51" s="2"/>
      <c r="L51" s="2">
        <f t="shared" si="2"/>
        <v>0</v>
      </c>
      <c r="M51" s="183"/>
      <c r="N51" s="11">
        <f t="shared" si="3"/>
        <v>0</v>
      </c>
      <c r="O51" s="2"/>
    </row>
    <row r="52" spans="1:15" x14ac:dyDescent="0.2">
      <c r="A52" s="2">
        <v>7</v>
      </c>
      <c r="B52" s="2" t="str">
        <f>'H kopā'!B46</f>
        <v>Kate Vandāne</v>
      </c>
      <c r="C52" s="2" t="str">
        <f>'H kopā'!D46</f>
        <v>BJC Daugmale</v>
      </c>
      <c r="D52" s="2"/>
      <c r="E52" s="2"/>
      <c r="F52" s="2"/>
      <c r="G52" s="2"/>
      <c r="H52" s="2"/>
      <c r="I52" s="2"/>
      <c r="J52" s="2"/>
      <c r="K52" s="2"/>
      <c r="L52" s="2">
        <f t="shared" si="2"/>
        <v>0</v>
      </c>
      <c r="M52" s="183"/>
      <c r="N52" s="11">
        <f t="shared" si="3"/>
        <v>0</v>
      </c>
      <c r="O52" s="2"/>
    </row>
    <row r="53" spans="1:15" x14ac:dyDescent="0.2">
      <c r="A53" s="2">
        <v>8</v>
      </c>
      <c r="B53" s="2" t="str">
        <f>'H kopā'!B47</f>
        <v>Amēlija Patmalniece</v>
      </c>
      <c r="C53" s="2" t="str">
        <f>'H kopā'!D47</f>
        <v>BJC Daugmale</v>
      </c>
      <c r="D53" s="2"/>
      <c r="E53" s="2"/>
      <c r="F53" s="2"/>
      <c r="G53" s="2"/>
      <c r="H53" s="2"/>
      <c r="I53" s="2"/>
      <c r="J53" s="2"/>
      <c r="K53" s="2"/>
      <c r="L53" s="2">
        <f t="shared" si="2"/>
        <v>0</v>
      </c>
      <c r="M53" s="183"/>
      <c r="N53" s="11">
        <f t="shared" si="3"/>
        <v>0</v>
      </c>
      <c r="O53" s="2"/>
    </row>
    <row r="54" spans="1:15" x14ac:dyDescent="0.2">
      <c r="A54" s="2">
        <v>9</v>
      </c>
      <c r="B54" s="2">
        <f>'H kopā'!B48</f>
        <v>0</v>
      </c>
      <c r="C54" s="2">
        <f>'H kopā'!D48</f>
        <v>0</v>
      </c>
      <c r="D54" s="2"/>
      <c r="E54" s="2"/>
      <c r="F54" s="2"/>
      <c r="G54" s="2"/>
      <c r="H54" s="2"/>
      <c r="I54" s="2"/>
      <c r="J54" s="2"/>
      <c r="K54" s="2"/>
      <c r="L54" s="2">
        <f t="shared" si="2"/>
        <v>0</v>
      </c>
      <c r="M54" s="183"/>
      <c r="N54" s="11">
        <f t="shared" si="3"/>
        <v>0</v>
      </c>
      <c r="O54" s="2"/>
    </row>
    <row r="55" spans="1:15" x14ac:dyDescent="0.2">
      <c r="A55" s="2">
        <v>10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>
        <f t="shared" si="2"/>
        <v>0</v>
      </c>
      <c r="M55" s="183"/>
      <c r="N55" s="11">
        <f t="shared" si="3"/>
        <v>0</v>
      </c>
      <c r="O55" s="2"/>
    </row>
    <row r="56" spans="1:15" x14ac:dyDescent="0.2">
      <c r="A56" s="2">
        <v>11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>
        <f t="shared" si="2"/>
        <v>0</v>
      </c>
      <c r="M56" s="183"/>
      <c r="N56" s="11">
        <f t="shared" si="3"/>
        <v>0</v>
      </c>
      <c r="O56" s="2"/>
    </row>
    <row r="57" spans="1:15" x14ac:dyDescent="0.2">
      <c r="A57" s="2">
        <v>12</v>
      </c>
      <c r="B57" s="2" t="str">
        <f>'D Kopā'!B51</f>
        <v>Anete Kūlupa</v>
      </c>
      <c r="C57" s="2">
        <f>'D Kopā'!C51</f>
        <v>2007</v>
      </c>
      <c r="D57" s="2"/>
      <c r="E57" s="2"/>
      <c r="F57" s="2"/>
      <c r="G57" s="2"/>
      <c r="H57" s="2"/>
      <c r="I57" s="2"/>
      <c r="J57" s="2"/>
      <c r="K57" s="2"/>
      <c r="L57" s="2">
        <f t="shared" si="2"/>
        <v>0</v>
      </c>
      <c r="M57" s="183"/>
      <c r="N57" s="11">
        <f t="shared" si="3"/>
        <v>0</v>
      </c>
      <c r="O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>
        <f t="shared" si="2"/>
        <v>0</v>
      </c>
      <c r="M58" s="183"/>
      <c r="N58" s="11">
        <f t="shared" si="3"/>
        <v>0</v>
      </c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>
        <f t="shared" si="2"/>
        <v>0</v>
      </c>
      <c r="M59" s="183"/>
      <c r="N59" s="11">
        <f t="shared" si="3"/>
        <v>0</v>
      </c>
      <c r="O59" s="2"/>
    </row>
    <row r="60" spans="1:15" hidden="1" x14ac:dyDescent="0.2">
      <c r="A60" s="2">
        <f>'D Kopā'!A52</f>
        <v>15</v>
      </c>
      <c r="B60" s="2">
        <f>'D Kopā'!B52</f>
        <v>0</v>
      </c>
      <c r="C60" s="2">
        <f>'D Kopā'!D52</f>
        <v>0</v>
      </c>
      <c r="D60" s="2"/>
      <c r="E60" s="2"/>
      <c r="F60" s="2"/>
      <c r="G60" s="2"/>
      <c r="H60" s="2"/>
      <c r="I60" s="2"/>
      <c r="J60" s="2"/>
      <c r="K60" s="2"/>
      <c r="L60" s="2"/>
      <c r="M60" s="183"/>
      <c r="N60" s="11"/>
      <c r="O60" s="2"/>
    </row>
    <row r="61" spans="1:15" hidden="1" x14ac:dyDescent="0.2">
      <c r="A61" s="2">
        <f>'D Kopā'!A53</f>
        <v>16</v>
      </c>
      <c r="B61" s="2">
        <f>'D Kopā'!B53</f>
        <v>0</v>
      </c>
      <c r="C61" s="2">
        <f>'D Kopā'!D53</f>
        <v>0</v>
      </c>
      <c r="D61" s="2"/>
      <c r="E61" s="2"/>
      <c r="F61" s="2"/>
      <c r="G61" s="2"/>
      <c r="H61" s="2"/>
      <c r="I61" s="2"/>
      <c r="J61" s="2"/>
      <c r="K61" s="2"/>
      <c r="L61" s="2"/>
      <c r="M61" s="11"/>
      <c r="N61" s="11"/>
      <c r="O61" s="2"/>
    </row>
    <row r="62" spans="1:15" hidden="1" x14ac:dyDescent="0.2">
      <c r="A62" s="2">
        <f>'D Kopā'!A54</f>
        <v>17</v>
      </c>
      <c r="B62" s="2">
        <f>'D Kopā'!B54</f>
        <v>0</v>
      </c>
      <c r="C62" s="2">
        <f>'D Kopā'!D54</f>
        <v>0</v>
      </c>
      <c r="D62" s="2"/>
      <c r="E62" s="2"/>
      <c r="F62" s="2"/>
      <c r="G62" s="2"/>
      <c r="H62" s="2"/>
      <c r="I62" s="2"/>
      <c r="J62" s="2"/>
      <c r="K62" s="2"/>
      <c r="L62" s="2"/>
      <c r="M62" s="11"/>
      <c r="N62" s="11"/>
      <c r="O62" s="2"/>
    </row>
    <row r="63" spans="1:15" hidden="1" x14ac:dyDescent="0.2">
      <c r="A63" s="2">
        <f>'D Kopā'!A55</f>
        <v>18</v>
      </c>
      <c r="B63" s="2">
        <f>'D Kopā'!B55</f>
        <v>0</v>
      </c>
      <c r="C63" s="2">
        <f>'D Kopā'!D55</f>
        <v>0</v>
      </c>
      <c r="D63" s="58"/>
      <c r="E63" s="58"/>
      <c r="F63" s="58"/>
      <c r="G63" s="58"/>
      <c r="H63" s="58"/>
      <c r="I63" s="58"/>
      <c r="J63" s="58"/>
      <c r="K63" s="58"/>
      <c r="L63" s="58"/>
      <c r="M63" s="95"/>
      <c r="N63" s="95"/>
      <c r="O63" s="58"/>
    </row>
    <row r="64" spans="1:15" hidden="1" x14ac:dyDescent="0.2">
      <c r="A64" s="2">
        <f>'D Kopā'!A56</f>
        <v>19</v>
      </c>
      <c r="B64" s="2">
        <f>'D Kopā'!B56</f>
        <v>0</v>
      </c>
      <c r="C64" s="2">
        <f>'D Kopā'!D56</f>
        <v>0</v>
      </c>
      <c r="D64" s="2"/>
      <c r="E64" s="2"/>
      <c r="F64" s="2"/>
      <c r="G64" s="2"/>
      <c r="H64" s="2"/>
      <c r="I64" s="2"/>
      <c r="J64" s="2"/>
      <c r="K64" s="2"/>
      <c r="L64" s="2"/>
      <c r="M64" s="11"/>
      <c r="N64" s="11"/>
      <c r="O64" s="2"/>
    </row>
    <row r="65" spans="1:15" hidden="1" x14ac:dyDescent="0.2">
      <c r="A65" s="2">
        <f>'D Kopā'!A57</f>
        <v>20</v>
      </c>
      <c r="B65" s="2">
        <f>'D Kopā'!B57</f>
        <v>0</v>
      </c>
      <c r="C65" s="2">
        <f>'D Kopā'!D57</f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95"/>
      <c r="N65" s="95"/>
      <c r="O65" s="58"/>
    </row>
    <row r="66" spans="1:15" hidden="1" x14ac:dyDescent="0.2">
      <c r="A66" s="2">
        <f>'D Kopā'!A58</f>
        <v>21</v>
      </c>
      <c r="B66" s="2">
        <f>'D Kopā'!B58</f>
        <v>0</v>
      </c>
      <c r="C66" s="2">
        <f>'D Kopā'!D58</f>
        <v>0</v>
      </c>
      <c r="D66" s="58"/>
      <c r="E66" s="58"/>
      <c r="F66" s="58"/>
      <c r="G66" s="58"/>
      <c r="H66" s="58"/>
      <c r="I66" s="58"/>
      <c r="J66" s="58"/>
      <c r="K66" s="58"/>
      <c r="L66" s="58"/>
      <c r="M66" s="95"/>
      <c r="N66" s="95"/>
      <c r="O66" s="58"/>
    </row>
    <row r="67" spans="1:15" hidden="1" x14ac:dyDescent="0.2">
      <c r="A67" s="2">
        <f>'D Kopā'!A59</f>
        <v>22</v>
      </c>
      <c r="B67" s="2">
        <f>'D Kopā'!B59</f>
        <v>0</v>
      </c>
      <c r="C67" s="2">
        <f>'D Kopā'!D59</f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95"/>
      <c r="N67" s="95"/>
      <c r="O67" s="58"/>
    </row>
  </sheetData>
  <sheetProtection selectLockedCells="1" selectUnlockedCells="1"/>
  <autoFilter ref="A45:P45">
    <sortState ref="A46:P67">
      <sortCondition ref="A45"/>
    </sortState>
  </autoFilter>
  <mergeCells count="34">
    <mergeCell ref="H37:H44"/>
    <mergeCell ref="I37:I44"/>
    <mergeCell ref="J37:J44"/>
    <mergeCell ref="K37:K44"/>
    <mergeCell ref="L37:L44"/>
    <mergeCell ref="J4:J11"/>
    <mergeCell ref="K4:K11"/>
    <mergeCell ref="N4:N11"/>
    <mergeCell ref="N37:N44"/>
    <mergeCell ref="O37:O44"/>
    <mergeCell ref="M37:M44"/>
    <mergeCell ref="A34:O34"/>
    <mergeCell ref="B35:C35"/>
    <mergeCell ref="A37:A44"/>
    <mergeCell ref="B37:B44"/>
    <mergeCell ref="C37:C44"/>
    <mergeCell ref="D37:D44"/>
    <mergeCell ref="E37:E44"/>
    <mergeCell ref="L4:L11"/>
    <mergeCell ref="M4:M11"/>
    <mergeCell ref="F37:F44"/>
    <mergeCell ref="G37:G44"/>
    <mergeCell ref="A1:O1"/>
    <mergeCell ref="B2:C2"/>
    <mergeCell ref="A4:A11"/>
    <mergeCell ref="B4:B11"/>
    <mergeCell ref="C4:C11"/>
    <mergeCell ref="D4:D11"/>
    <mergeCell ref="E4:E11"/>
    <mergeCell ref="F4:F11"/>
    <mergeCell ref="G4:G11"/>
    <mergeCell ref="H4:H11"/>
    <mergeCell ref="O4:O11"/>
    <mergeCell ref="I4:I11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Q60"/>
  <sheetViews>
    <sheetView view="pageBreakPreview" topLeftCell="A21" zoomScale="142" zoomScaleSheetLayoutView="142" workbookViewId="0">
      <selection activeCell="A18" sqref="A18:L20"/>
    </sheetView>
  </sheetViews>
  <sheetFormatPr baseColWidth="10" defaultColWidth="8.83203125" defaultRowHeight="13" x14ac:dyDescent="0.15"/>
  <cols>
    <col min="1" max="1" width="8.83203125" style="257"/>
    <col min="2" max="2" width="25.1640625" style="257" customWidth="1"/>
    <col min="3" max="3" width="7.1640625" style="257" customWidth="1"/>
    <col min="4" max="4" width="19.83203125" style="257" customWidth="1"/>
    <col min="5" max="10" width="8.83203125" style="257"/>
    <col min="11" max="11" width="0" style="257" hidden="1" customWidth="1"/>
    <col min="12" max="16384" width="8.83203125" style="257"/>
  </cols>
  <sheetData>
    <row r="1" spans="1:17" x14ac:dyDescent="0.15">
      <c r="A1" s="346" t="s">
        <v>84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7" ht="14" thickBot="1" x14ac:dyDescent="0.2">
      <c r="A2" s="258" t="s">
        <v>21</v>
      </c>
    </row>
    <row r="3" spans="1:17" ht="12.75" customHeight="1" thickBot="1" x14ac:dyDescent="0.2">
      <c r="A3" s="347" t="s">
        <v>2</v>
      </c>
      <c r="B3" s="348" t="s">
        <v>3</v>
      </c>
      <c r="C3" s="348" t="s">
        <v>158</v>
      </c>
      <c r="D3" s="348" t="s">
        <v>0</v>
      </c>
      <c r="E3" s="351" t="s">
        <v>38</v>
      </c>
      <c r="F3" s="351" t="s">
        <v>50</v>
      </c>
      <c r="G3" s="351" t="s">
        <v>51</v>
      </c>
      <c r="H3" s="351" t="s">
        <v>5</v>
      </c>
      <c r="I3" s="351" t="s">
        <v>6</v>
      </c>
      <c r="J3" s="351" t="s">
        <v>1</v>
      </c>
      <c r="K3" s="351" t="s">
        <v>81</v>
      </c>
    </row>
    <row r="4" spans="1:17" ht="15.75" customHeight="1" thickBot="1" x14ac:dyDescent="0.2">
      <c r="A4" s="347"/>
      <c r="B4" s="349"/>
      <c r="C4" s="349"/>
      <c r="D4" s="348"/>
      <c r="E4" s="351"/>
      <c r="F4" s="351"/>
      <c r="G4" s="351"/>
      <c r="H4" s="351"/>
      <c r="I4" s="351"/>
      <c r="J4" s="351"/>
      <c r="K4" s="351"/>
    </row>
    <row r="5" spans="1:17" ht="15.75" customHeight="1" thickBot="1" x14ac:dyDescent="0.2">
      <c r="A5" s="347"/>
      <c r="B5" s="349"/>
      <c r="C5" s="349"/>
      <c r="D5" s="348"/>
      <c r="E5" s="351"/>
      <c r="F5" s="351"/>
      <c r="G5" s="351"/>
      <c r="H5" s="351"/>
      <c r="I5" s="351"/>
      <c r="J5" s="351"/>
      <c r="K5" s="351"/>
    </row>
    <row r="6" spans="1:17" ht="15.75" customHeight="1" thickBot="1" x14ac:dyDescent="0.2">
      <c r="A6" s="347"/>
      <c r="B6" s="349"/>
      <c r="C6" s="349"/>
      <c r="D6" s="348"/>
      <c r="E6" s="351"/>
      <c r="F6" s="351"/>
      <c r="G6" s="351"/>
      <c r="H6" s="351"/>
      <c r="I6" s="351"/>
      <c r="J6" s="351"/>
      <c r="K6" s="351"/>
    </row>
    <row r="7" spans="1:17" ht="15.75" customHeight="1" thickBot="1" x14ac:dyDescent="0.2">
      <c r="A7" s="347"/>
      <c r="B7" s="349"/>
      <c r="C7" s="349"/>
      <c r="D7" s="348"/>
      <c r="E7" s="351"/>
      <c r="F7" s="351"/>
      <c r="G7" s="351"/>
      <c r="H7" s="351"/>
      <c r="I7" s="351"/>
      <c r="J7" s="351"/>
      <c r="K7" s="351" t="s">
        <v>81</v>
      </c>
    </row>
    <row r="8" spans="1:17" ht="15.75" customHeight="1" thickBot="1" x14ac:dyDescent="0.2">
      <c r="A8" s="347"/>
      <c r="B8" s="349"/>
      <c r="C8" s="349"/>
      <c r="D8" s="348"/>
      <c r="E8" s="351"/>
      <c r="F8" s="351"/>
      <c r="G8" s="351"/>
      <c r="H8" s="351"/>
      <c r="I8" s="351"/>
      <c r="J8" s="351"/>
      <c r="K8" s="351"/>
    </row>
    <row r="9" spans="1:17" ht="15.75" customHeight="1" thickBot="1" x14ac:dyDescent="0.2">
      <c r="A9" s="347"/>
      <c r="B9" s="349"/>
      <c r="C9" s="349"/>
      <c r="D9" s="348"/>
      <c r="E9" s="351"/>
      <c r="F9" s="351"/>
      <c r="G9" s="351"/>
      <c r="H9" s="351"/>
      <c r="I9" s="351"/>
      <c r="J9" s="351"/>
      <c r="K9" s="351"/>
    </row>
    <row r="10" spans="1:17" ht="15" customHeight="1" x14ac:dyDescent="0.15">
      <c r="A10" s="347"/>
      <c r="B10" s="350"/>
      <c r="C10" s="350"/>
      <c r="D10" s="348"/>
      <c r="E10" s="351"/>
      <c r="F10" s="351"/>
      <c r="G10" s="351"/>
      <c r="H10" s="351"/>
      <c r="I10" s="351"/>
      <c r="J10" s="351"/>
      <c r="K10" s="351"/>
    </row>
    <row r="11" spans="1:17" x14ac:dyDescent="0.15">
      <c r="A11" s="259"/>
      <c r="B11" s="260"/>
      <c r="C11" s="260"/>
      <c r="D11" s="260"/>
      <c r="E11" s="261"/>
      <c r="F11" s="261"/>
      <c r="G11" s="261"/>
      <c r="H11" s="261"/>
      <c r="I11" s="261"/>
      <c r="J11" s="261"/>
      <c r="K11" s="262"/>
    </row>
    <row r="12" spans="1:17" x14ac:dyDescent="0.15">
      <c r="A12" s="300">
        <v>1</v>
      </c>
      <c r="B12" s="300" t="s">
        <v>99</v>
      </c>
      <c r="C12" s="300">
        <v>2007</v>
      </c>
      <c r="D12" s="300" t="s">
        <v>56</v>
      </c>
      <c r="E12" s="283" t="s">
        <v>48</v>
      </c>
      <c r="F12" s="273">
        <f>D_šķēršlu!G13</f>
        <v>6</v>
      </c>
      <c r="G12" s="273">
        <f>D_lentot!G13</f>
        <v>7</v>
      </c>
      <c r="H12" s="273">
        <f>'D mezgli'!O13</f>
        <v>3</v>
      </c>
      <c r="I12" s="273">
        <v>16</v>
      </c>
      <c r="J12" s="273">
        <v>7</v>
      </c>
      <c r="K12" s="266">
        <v>1</v>
      </c>
    </row>
    <row r="13" spans="1:17" x14ac:dyDescent="0.15">
      <c r="A13" s="270">
        <v>2</v>
      </c>
      <c r="B13" s="270" t="s">
        <v>100</v>
      </c>
      <c r="C13" s="270">
        <v>2008</v>
      </c>
      <c r="D13" s="300" t="s">
        <v>56</v>
      </c>
      <c r="E13" s="271" t="str">
        <f>'D margas'!F13</f>
        <v>x</v>
      </c>
      <c r="F13" s="272" t="str">
        <f>D_šķēršlu!G14</f>
        <v>x</v>
      </c>
      <c r="G13" s="272" t="str">
        <f>D_lentot!G14</f>
        <v>x</v>
      </c>
      <c r="H13" s="273" t="str">
        <f>'D mezgli'!O14</f>
        <v>x</v>
      </c>
      <c r="I13" s="273" t="s">
        <v>48</v>
      </c>
      <c r="J13" s="272" t="s">
        <v>48</v>
      </c>
      <c r="K13" s="266">
        <v>0</v>
      </c>
    </row>
    <row r="14" spans="1:17" x14ac:dyDescent="0.15">
      <c r="A14" s="270">
        <v>3</v>
      </c>
      <c r="B14" s="270" t="s">
        <v>101</v>
      </c>
      <c r="C14" s="270">
        <v>2007</v>
      </c>
      <c r="D14" s="300" t="s">
        <v>102</v>
      </c>
      <c r="E14" s="271" t="str">
        <f>'D margas'!F14</f>
        <v>x</v>
      </c>
      <c r="F14" s="272" t="str">
        <f>D_šķēršlu!G15</f>
        <v>x</v>
      </c>
      <c r="G14" s="272" t="str">
        <f>D_lentot!G15</f>
        <v>x</v>
      </c>
      <c r="H14" s="273" t="str">
        <f>'D mezgli'!O15</f>
        <v>x</v>
      </c>
      <c r="I14" s="273" t="s">
        <v>48</v>
      </c>
      <c r="J14" s="272" t="s">
        <v>48</v>
      </c>
      <c r="K14" s="266"/>
    </row>
    <row r="15" spans="1:17" x14ac:dyDescent="0.15">
      <c r="A15" s="270">
        <v>4</v>
      </c>
      <c r="B15" s="270" t="s">
        <v>104</v>
      </c>
      <c r="C15" s="270">
        <v>2006</v>
      </c>
      <c r="D15" s="300" t="s">
        <v>56</v>
      </c>
      <c r="E15" s="271">
        <f>'D margas'!F15</f>
        <v>5</v>
      </c>
      <c r="F15" s="272">
        <f>D_šķēršlu!G16</f>
        <v>5</v>
      </c>
      <c r="G15" s="272">
        <f>D_lentot!G16</f>
        <v>6</v>
      </c>
      <c r="H15" s="273">
        <f>'D mezgli'!O16</f>
        <v>4</v>
      </c>
      <c r="I15" s="273">
        <f>E15+F15+G15+H15</f>
        <v>20</v>
      </c>
      <c r="J15" s="272">
        <v>4</v>
      </c>
      <c r="K15" s="274"/>
    </row>
    <row r="16" spans="1:17" ht="26.25" customHeight="1" x14ac:dyDescent="0.15">
      <c r="A16" s="275">
        <v>5</v>
      </c>
      <c r="B16" s="270" t="s">
        <v>105</v>
      </c>
      <c r="C16" s="270">
        <v>2007</v>
      </c>
      <c r="D16" s="300" t="s">
        <v>56</v>
      </c>
      <c r="E16" s="271" t="str">
        <f>'D margas'!F16</f>
        <v>x</v>
      </c>
      <c r="F16" s="272" t="str">
        <f>D_šķēršlu!G17</f>
        <v>x</v>
      </c>
      <c r="G16" s="272" t="str">
        <f>D_lentot!G17</f>
        <v>x</v>
      </c>
      <c r="H16" s="273" t="str">
        <f>'D mezgli'!O17</f>
        <v>x</v>
      </c>
      <c r="I16" s="273" t="s">
        <v>48</v>
      </c>
      <c r="J16" s="272" t="s">
        <v>48</v>
      </c>
      <c r="K16" s="274"/>
    </row>
    <row r="17" spans="1:17" x14ac:dyDescent="0.15">
      <c r="A17" s="275">
        <v>6</v>
      </c>
      <c r="B17" s="270" t="s">
        <v>106</v>
      </c>
      <c r="C17" s="270">
        <v>2006</v>
      </c>
      <c r="D17" s="300" t="s">
        <v>56</v>
      </c>
      <c r="E17" s="271" t="str">
        <f>'D margas'!F17</f>
        <v>x</v>
      </c>
      <c r="F17" s="272" t="str">
        <f>D_šķēršlu!G18</f>
        <v>x</v>
      </c>
      <c r="G17" s="272" t="str">
        <f>D_lentot!G18</f>
        <v>x</v>
      </c>
      <c r="H17" s="273" t="str">
        <f>'D mezgli'!O18</f>
        <v>x</v>
      </c>
      <c r="I17" s="273" t="s">
        <v>48</v>
      </c>
      <c r="J17" s="272" t="s">
        <v>48</v>
      </c>
      <c r="K17" s="274"/>
    </row>
    <row r="18" spans="1:17" x14ac:dyDescent="0.15">
      <c r="A18" s="327">
        <v>7</v>
      </c>
      <c r="B18" s="267" t="s">
        <v>109</v>
      </c>
      <c r="C18" s="267">
        <v>2006</v>
      </c>
      <c r="D18" s="263" t="s">
        <v>56</v>
      </c>
      <c r="E18" s="268">
        <f>'D margas'!F18</f>
        <v>4</v>
      </c>
      <c r="F18" s="269">
        <f>D_šķēršlu!G19</f>
        <v>3</v>
      </c>
      <c r="G18" s="269">
        <f>D_lentot!G19</f>
        <v>3</v>
      </c>
      <c r="H18" s="265">
        <f>'D mezgli'!O19</f>
        <v>2</v>
      </c>
      <c r="I18" s="265">
        <f>SUM(E18:H18)</f>
        <v>12</v>
      </c>
      <c r="J18" s="269">
        <v>2</v>
      </c>
      <c r="K18" s="266"/>
      <c r="L18" s="329"/>
    </row>
    <row r="19" spans="1:17" x14ac:dyDescent="0.15">
      <c r="A19" s="327">
        <v>8</v>
      </c>
      <c r="B19" s="267" t="s">
        <v>66</v>
      </c>
      <c r="C19" s="267">
        <v>2006</v>
      </c>
      <c r="D19" s="267" t="s">
        <v>57</v>
      </c>
      <c r="E19" s="268">
        <f>'D margas'!F19</f>
        <v>1</v>
      </c>
      <c r="F19" s="269">
        <f>D_šķēršlu!G20</f>
        <v>1</v>
      </c>
      <c r="G19" s="269">
        <f>D_lentot!G20</f>
        <v>1</v>
      </c>
      <c r="H19" s="265">
        <f>'D mezgli'!O20</f>
        <v>1</v>
      </c>
      <c r="I19" s="269">
        <f>E19+F19+G19+H19</f>
        <v>4</v>
      </c>
      <c r="J19" s="269">
        <v>1</v>
      </c>
      <c r="K19" s="266"/>
      <c r="L19" s="329"/>
    </row>
    <row r="20" spans="1:17" x14ac:dyDescent="0.15">
      <c r="A20" s="327">
        <v>9</v>
      </c>
      <c r="B20" s="267" t="s">
        <v>110</v>
      </c>
      <c r="C20" s="267">
        <v>2006</v>
      </c>
      <c r="D20" s="267" t="s">
        <v>57</v>
      </c>
      <c r="E20" s="268">
        <f>'D margas'!F20</f>
        <v>3</v>
      </c>
      <c r="F20" s="269">
        <f>D_šķēršlu!G21</f>
        <v>2</v>
      </c>
      <c r="G20" s="269">
        <f>D_lentot!G21</f>
        <v>2</v>
      </c>
      <c r="H20" s="265">
        <f>'D mezgli'!O21</f>
        <v>7</v>
      </c>
      <c r="I20" s="269">
        <f>E20+F20+G20+H20</f>
        <v>14</v>
      </c>
      <c r="J20" s="269">
        <v>3</v>
      </c>
      <c r="K20" s="266"/>
      <c r="L20" s="329"/>
    </row>
    <row r="21" spans="1:17" x14ac:dyDescent="0.15">
      <c r="A21" s="275">
        <v>10</v>
      </c>
      <c r="B21" s="270" t="s">
        <v>111</v>
      </c>
      <c r="C21" s="270">
        <v>2006</v>
      </c>
      <c r="D21" s="270" t="s">
        <v>57</v>
      </c>
      <c r="E21" s="271">
        <f>'D margas'!F21</f>
        <v>2</v>
      </c>
      <c r="F21" s="272">
        <f>D_šķēršlu!G22</f>
        <v>8</v>
      </c>
      <c r="G21" s="272">
        <f>D_lentot!G22</f>
        <v>8</v>
      </c>
      <c r="H21" s="273">
        <f>'D mezgli'!O22</f>
        <v>8</v>
      </c>
      <c r="I21" s="272">
        <f>E21+F21+G21+H21</f>
        <v>26</v>
      </c>
      <c r="J21" s="272">
        <v>7</v>
      </c>
      <c r="K21" s="274"/>
    </row>
    <row r="22" spans="1:17" x14ac:dyDescent="0.15">
      <c r="A22" s="275">
        <v>11</v>
      </c>
      <c r="B22" s="270" t="s">
        <v>170</v>
      </c>
      <c r="C22" s="270">
        <v>2007</v>
      </c>
      <c r="D22" s="270" t="s">
        <v>56</v>
      </c>
      <c r="E22" s="271">
        <f>'D margas'!F22</f>
        <v>7</v>
      </c>
      <c r="F22" s="272">
        <f>D_šķēršlu!G23</f>
        <v>7</v>
      </c>
      <c r="G22" s="272">
        <f>D_lentot!G23</f>
        <v>4</v>
      </c>
      <c r="H22" s="273">
        <f>'D mezgli'!O23</f>
        <v>6</v>
      </c>
      <c r="I22" s="272">
        <f>E22+F22+G22+H22</f>
        <v>24</v>
      </c>
      <c r="J22" s="272">
        <v>6</v>
      </c>
      <c r="K22" s="274"/>
    </row>
    <row r="23" spans="1:17" x14ac:dyDescent="0.15">
      <c r="A23" s="275">
        <v>12</v>
      </c>
      <c r="B23" s="270" t="s">
        <v>171</v>
      </c>
      <c r="C23" s="270">
        <v>2006</v>
      </c>
      <c r="D23" s="270" t="s">
        <v>56</v>
      </c>
      <c r="E23" s="271">
        <f>'D margas'!F23</f>
        <v>6</v>
      </c>
      <c r="F23" s="272">
        <f>D_šķēršlu!G24</f>
        <v>4</v>
      </c>
      <c r="G23" s="272">
        <f>D_lentot!G24</f>
        <v>5</v>
      </c>
      <c r="H23" s="273">
        <f>'D mezgli'!O24</f>
        <v>5</v>
      </c>
      <c r="I23" s="272">
        <f>E23+F23+G23+H23</f>
        <v>20</v>
      </c>
      <c r="J23" s="272">
        <v>5</v>
      </c>
      <c r="K23" s="274"/>
    </row>
    <row r="24" spans="1:17" hidden="1" x14ac:dyDescent="0.15">
      <c r="A24" s="272">
        <v>13</v>
      </c>
      <c r="B24" s="273"/>
      <c r="C24" s="273"/>
      <c r="D24" s="273"/>
      <c r="E24" s="271">
        <f>'D margas'!F24</f>
        <v>0</v>
      </c>
      <c r="F24" s="272"/>
      <c r="G24" s="272">
        <f>D_lentot!G25</f>
        <v>0</v>
      </c>
      <c r="H24" s="272"/>
      <c r="I24" s="272">
        <f t="shared" ref="I24:I25" si="0">E24+F24+G24+H24</f>
        <v>0</v>
      </c>
      <c r="J24" s="272"/>
      <c r="K24" s="274"/>
    </row>
    <row r="25" spans="1:17" hidden="1" x14ac:dyDescent="0.15">
      <c r="A25" s="272">
        <v>14</v>
      </c>
      <c r="B25" s="272"/>
      <c r="C25" s="273"/>
      <c r="D25" s="273"/>
      <c r="E25" s="271">
        <f>'D margas'!F25</f>
        <v>0</v>
      </c>
      <c r="F25" s="272"/>
      <c r="G25" s="272">
        <f>D_lentot!G26</f>
        <v>0</v>
      </c>
      <c r="H25" s="272"/>
      <c r="I25" s="272">
        <f t="shared" si="0"/>
        <v>0</v>
      </c>
      <c r="J25" s="272"/>
      <c r="K25" s="274"/>
    </row>
    <row r="26" spans="1:17" hidden="1" x14ac:dyDescent="0.15">
      <c r="A26" s="272">
        <v>15</v>
      </c>
      <c r="B26" s="272"/>
      <c r="C26" s="272"/>
      <c r="D26" s="272"/>
      <c r="E26" s="271">
        <f>'D margas'!F26</f>
        <v>0</v>
      </c>
      <c r="F26" s="272"/>
      <c r="G26" s="272">
        <f>D_lentot!G27</f>
        <v>0</v>
      </c>
      <c r="H26" s="272"/>
      <c r="I26" s="272">
        <v>0</v>
      </c>
      <c r="J26" s="272"/>
      <c r="K26" s="274"/>
    </row>
    <row r="29" spans="1:17" x14ac:dyDescent="0.15">
      <c r="A29" s="276" t="str">
        <f>A1</f>
        <v>Rīgas atklātās sacensības sporta tūrisma un alpīnisma tehnikā  2018.gada 15. aprīlī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</row>
    <row r="30" spans="1:17" ht="14" thickBot="1" x14ac:dyDescent="0.2">
      <c r="A30" s="258"/>
      <c r="B30" s="258" t="s">
        <v>40</v>
      </c>
      <c r="C30" s="258"/>
      <c r="D30" s="258"/>
    </row>
    <row r="31" spans="1:17" ht="15" customHeight="1" thickBot="1" x14ac:dyDescent="0.2">
      <c r="A31" s="353" t="s">
        <v>2</v>
      </c>
      <c r="B31" s="354" t="s">
        <v>3</v>
      </c>
      <c r="C31" s="348" t="s">
        <v>158</v>
      </c>
      <c r="D31" s="354" t="s">
        <v>0</v>
      </c>
      <c r="E31" s="352" t="s">
        <v>38</v>
      </c>
      <c r="F31" s="352" t="s">
        <v>50</v>
      </c>
      <c r="G31" s="352" t="s">
        <v>51</v>
      </c>
      <c r="H31" s="352" t="s">
        <v>5</v>
      </c>
      <c r="I31" s="352" t="s">
        <v>6</v>
      </c>
      <c r="J31" s="351" t="s">
        <v>1</v>
      </c>
      <c r="K31" s="262"/>
    </row>
    <row r="32" spans="1:17" ht="15" customHeight="1" thickBot="1" x14ac:dyDescent="0.2">
      <c r="A32" s="353"/>
      <c r="B32" s="354"/>
      <c r="C32" s="349"/>
      <c r="D32" s="354"/>
      <c r="E32" s="352"/>
      <c r="F32" s="352"/>
      <c r="G32" s="352"/>
      <c r="H32" s="352"/>
      <c r="I32" s="352"/>
      <c r="J32" s="352"/>
      <c r="K32" s="262"/>
    </row>
    <row r="33" spans="1:17" ht="15" customHeight="1" thickBot="1" x14ac:dyDescent="0.2">
      <c r="A33" s="353"/>
      <c r="B33" s="354"/>
      <c r="C33" s="349"/>
      <c r="D33" s="354"/>
      <c r="E33" s="352"/>
      <c r="F33" s="352"/>
      <c r="G33" s="352"/>
      <c r="H33" s="352"/>
      <c r="I33" s="352"/>
      <c r="J33" s="352"/>
      <c r="K33" s="262"/>
      <c r="Q33" s="278"/>
    </row>
    <row r="34" spans="1:17" ht="15" customHeight="1" thickBot="1" x14ac:dyDescent="0.2">
      <c r="A34" s="353"/>
      <c r="B34" s="354"/>
      <c r="C34" s="349"/>
      <c r="D34" s="354"/>
      <c r="E34" s="352"/>
      <c r="F34" s="352"/>
      <c r="G34" s="352"/>
      <c r="H34" s="352"/>
      <c r="I34" s="352"/>
      <c r="J34" s="352"/>
      <c r="K34" s="262"/>
    </row>
    <row r="35" spans="1:17" ht="15" customHeight="1" thickBot="1" x14ac:dyDescent="0.2">
      <c r="A35" s="353"/>
      <c r="B35" s="354"/>
      <c r="C35" s="349"/>
      <c r="D35" s="354"/>
      <c r="E35" s="352"/>
      <c r="F35" s="352"/>
      <c r="G35" s="352"/>
      <c r="H35" s="352"/>
      <c r="I35" s="352"/>
      <c r="J35" s="352"/>
      <c r="K35" s="262"/>
    </row>
    <row r="36" spans="1:17" ht="15" customHeight="1" thickBot="1" x14ac:dyDescent="0.2">
      <c r="A36" s="353"/>
      <c r="B36" s="354"/>
      <c r="C36" s="349"/>
      <c r="D36" s="354"/>
      <c r="E36" s="352"/>
      <c r="F36" s="352"/>
      <c r="G36" s="352"/>
      <c r="H36" s="352"/>
      <c r="I36" s="352"/>
      <c r="J36" s="352"/>
      <c r="K36" s="262"/>
    </row>
    <row r="37" spans="1:17" ht="15" customHeight="1" thickBot="1" x14ac:dyDescent="0.2">
      <c r="A37" s="353"/>
      <c r="B37" s="354"/>
      <c r="C37" s="349"/>
      <c r="D37" s="354"/>
      <c r="E37" s="352"/>
      <c r="F37" s="352"/>
      <c r="G37" s="352"/>
      <c r="H37" s="352"/>
      <c r="I37" s="352"/>
      <c r="J37" s="352"/>
      <c r="K37" s="262"/>
    </row>
    <row r="38" spans="1:17" ht="15.75" customHeight="1" x14ac:dyDescent="0.15">
      <c r="A38" s="347"/>
      <c r="B38" s="348"/>
      <c r="C38" s="350"/>
      <c r="D38" s="348"/>
      <c r="E38" s="351"/>
      <c r="F38" s="351"/>
      <c r="G38" s="351"/>
      <c r="H38" s="351"/>
      <c r="I38" s="351"/>
      <c r="J38" s="351"/>
      <c r="K38" s="262"/>
    </row>
    <row r="39" spans="1:17" ht="15.75" customHeight="1" x14ac:dyDescent="0.15">
      <c r="A39" s="259"/>
      <c r="B39" s="260"/>
      <c r="C39" s="260"/>
      <c r="D39" s="260"/>
      <c r="E39" s="261"/>
      <c r="F39" s="261"/>
      <c r="G39" s="261"/>
      <c r="H39" s="261"/>
      <c r="I39" s="261"/>
      <c r="J39" s="261"/>
      <c r="K39" s="262"/>
    </row>
    <row r="40" spans="1:17" s="285" customFormat="1" x14ac:dyDescent="0.15">
      <c r="A40" s="279">
        <v>1</v>
      </c>
      <c r="B40" s="280" t="s">
        <v>91</v>
      </c>
      <c r="C40" s="280">
        <v>2006</v>
      </c>
      <c r="D40" s="281" t="s">
        <v>56</v>
      </c>
      <c r="E40" s="271" t="str">
        <f>'D margas'!F42</f>
        <v>x</v>
      </c>
      <c r="F40" s="279" t="s">
        <v>48</v>
      </c>
      <c r="G40" s="282" t="str">
        <f>D_lentot!G47</f>
        <v>x</v>
      </c>
      <c r="H40" s="279" t="str">
        <f>'D mezgli'!O46</f>
        <v>x</v>
      </c>
      <c r="I40" s="283" t="s">
        <v>48</v>
      </c>
      <c r="J40" s="273"/>
      <c r="K40" s="274"/>
      <c r="L40" s="284"/>
      <c r="M40" s="257"/>
    </row>
    <row r="41" spans="1:17" x14ac:dyDescent="0.15">
      <c r="A41" s="279">
        <v>2</v>
      </c>
      <c r="B41" s="280" t="s">
        <v>93</v>
      </c>
      <c r="C41" s="280">
        <v>2006</v>
      </c>
      <c r="D41" s="281" t="s">
        <v>56</v>
      </c>
      <c r="E41" s="271" t="str">
        <f>'D margas'!F43</f>
        <v>x</v>
      </c>
      <c r="F41" s="279" t="s">
        <v>48</v>
      </c>
      <c r="G41" s="282" t="str">
        <f>D_lentot!G48</f>
        <v>x</v>
      </c>
      <c r="H41" s="279" t="str">
        <f>'D mezgli'!O47</f>
        <v>x</v>
      </c>
      <c r="I41" s="283" t="s">
        <v>48</v>
      </c>
      <c r="J41" s="272"/>
      <c r="K41" s="274"/>
      <c r="L41" s="284"/>
    </row>
    <row r="42" spans="1:17" s="285" customFormat="1" x14ac:dyDescent="0.15">
      <c r="A42" s="279">
        <v>3</v>
      </c>
      <c r="B42" s="270" t="s">
        <v>94</v>
      </c>
      <c r="C42" s="270">
        <v>2006</v>
      </c>
      <c r="D42" s="260" t="s">
        <v>56</v>
      </c>
      <c r="E42" s="271" t="str">
        <f>'D margas'!F44</f>
        <v>x</v>
      </c>
      <c r="F42" s="279" t="s">
        <v>48</v>
      </c>
      <c r="G42" s="282" t="str">
        <f>D_lentot!G49</f>
        <v>x</v>
      </c>
      <c r="H42" s="279" t="str">
        <f>'D mezgli'!O48</f>
        <v>x</v>
      </c>
      <c r="I42" s="283" t="s">
        <v>48</v>
      </c>
      <c r="J42" s="272"/>
      <c r="K42" s="266"/>
      <c r="L42" s="284"/>
      <c r="M42" s="257"/>
    </row>
    <row r="43" spans="1:17" s="285" customFormat="1" x14ac:dyDescent="0.15">
      <c r="A43" s="279">
        <v>4</v>
      </c>
      <c r="B43" s="270" t="s">
        <v>95</v>
      </c>
      <c r="C43" s="270">
        <v>2006</v>
      </c>
      <c r="D43" s="260" t="s">
        <v>56</v>
      </c>
      <c r="E43" s="271" t="str">
        <f>'D margas'!F45</f>
        <v>x</v>
      </c>
      <c r="F43" s="279" t="s">
        <v>48</v>
      </c>
      <c r="G43" s="282" t="str">
        <f>D_lentot!G50</f>
        <v>x</v>
      </c>
      <c r="H43" s="279" t="str">
        <f>'D mezgli'!O49</f>
        <v>x</v>
      </c>
      <c r="I43" s="283" t="s">
        <v>48</v>
      </c>
      <c r="J43" s="272"/>
      <c r="K43" s="266"/>
      <c r="L43" s="284"/>
      <c r="M43" s="257"/>
    </row>
    <row r="44" spans="1:17" x14ac:dyDescent="0.15">
      <c r="A44" s="279">
        <v>5</v>
      </c>
      <c r="B44" s="270" t="s">
        <v>60</v>
      </c>
      <c r="C44" s="270">
        <v>2006</v>
      </c>
      <c r="D44" s="260" t="s">
        <v>56</v>
      </c>
      <c r="E44" s="271">
        <f>'D margas'!F46</f>
        <v>4</v>
      </c>
      <c r="F44" s="279">
        <f>D_šķēršlu!G52</f>
        <v>3</v>
      </c>
      <c r="G44" s="282">
        <f>D_lentot!G51</f>
        <v>4</v>
      </c>
      <c r="H44" s="279">
        <f>'D mezgli'!O50</f>
        <v>2</v>
      </c>
      <c r="I44" s="283">
        <f>SUM(E44:H44)</f>
        <v>13</v>
      </c>
      <c r="J44" s="272">
        <v>4</v>
      </c>
      <c r="K44" s="274"/>
      <c r="L44" s="284"/>
    </row>
    <row r="45" spans="1:17" x14ac:dyDescent="0.15">
      <c r="A45" s="279">
        <v>6</v>
      </c>
      <c r="B45" s="270" t="s">
        <v>96</v>
      </c>
      <c r="C45" s="270">
        <v>2006</v>
      </c>
      <c r="D45" s="260" t="s">
        <v>56</v>
      </c>
      <c r="E45" s="271" t="str">
        <f>'D margas'!F47</f>
        <v>x</v>
      </c>
      <c r="F45" s="279" t="s">
        <v>48</v>
      </c>
      <c r="G45" s="282" t="str">
        <f>D_lentot!G52</f>
        <v>x</v>
      </c>
      <c r="H45" s="279" t="str">
        <f>'D mezgli'!O51</f>
        <v>x</v>
      </c>
      <c r="I45" s="283" t="s">
        <v>48</v>
      </c>
      <c r="J45" s="272"/>
      <c r="K45" s="266"/>
      <c r="L45" s="284"/>
    </row>
    <row r="46" spans="1:17" x14ac:dyDescent="0.15">
      <c r="A46" s="286">
        <v>7</v>
      </c>
      <c r="B46" s="267" t="s">
        <v>68</v>
      </c>
      <c r="C46" s="267">
        <v>2006</v>
      </c>
      <c r="D46" s="328" t="s">
        <v>56</v>
      </c>
      <c r="E46" s="268">
        <f>'D margas'!F48</f>
        <v>2</v>
      </c>
      <c r="F46" s="286">
        <f>D_šķēršlu!G54</f>
        <v>4</v>
      </c>
      <c r="G46" s="287">
        <f>D_lentot!G53</f>
        <v>1</v>
      </c>
      <c r="H46" s="286">
        <f>'D mezgli'!O52</f>
        <v>1</v>
      </c>
      <c r="I46" s="264">
        <f>SUM(E46:H46)</f>
        <v>8</v>
      </c>
      <c r="J46" s="269">
        <v>1</v>
      </c>
      <c r="K46" s="274"/>
      <c r="L46" s="284" t="s">
        <v>186</v>
      </c>
    </row>
    <row r="47" spans="1:17" x14ac:dyDescent="0.15">
      <c r="A47" s="279">
        <v>8</v>
      </c>
      <c r="B47" s="279" t="s">
        <v>97</v>
      </c>
      <c r="C47" s="279">
        <v>2007</v>
      </c>
      <c r="D47" s="260" t="s">
        <v>56</v>
      </c>
      <c r="E47" s="271" t="str">
        <f>'D margas'!F49</f>
        <v>x</v>
      </c>
      <c r="F47" s="279" t="s">
        <v>48</v>
      </c>
      <c r="G47" s="282" t="str">
        <f>D_lentot!G54</f>
        <v>x</v>
      </c>
      <c r="H47" s="279" t="str">
        <f>'D mezgli'!O53</f>
        <v>x</v>
      </c>
      <c r="I47" s="283" t="s">
        <v>48</v>
      </c>
      <c r="J47" s="272"/>
      <c r="K47" s="274"/>
      <c r="L47" s="284"/>
    </row>
    <row r="48" spans="1:17" x14ac:dyDescent="0.15">
      <c r="A48" s="288">
        <v>9</v>
      </c>
      <c r="B48" s="289" t="s">
        <v>98</v>
      </c>
      <c r="C48" s="289">
        <v>2006</v>
      </c>
      <c r="D48" s="260" t="s">
        <v>56</v>
      </c>
      <c r="E48" s="271" t="str">
        <f>'D margas'!F50</f>
        <v>x</v>
      </c>
      <c r="F48" s="279" t="s">
        <v>48</v>
      </c>
      <c r="G48" s="282" t="str">
        <f>D_lentot!G55</f>
        <v>x</v>
      </c>
      <c r="H48" s="279" t="str">
        <f>'D mezgli'!O54</f>
        <v>x</v>
      </c>
      <c r="I48" s="283" t="s">
        <v>48</v>
      </c>
      <c r="J48" s="272"/>
      <c r="K48" s="274"/>
      <c r="L48" s="284"/>
    </row>
    <row r="49" spans="1:12" x14ac:dyDescent="0.15">
      <c r="A49" s="327">
        <v>10</v>
      </c>
      <c r="B49" s="286" t="s">
        <v>61</v>
      </c>
      <c r="C49" s="286">
        <v>2006</v>
      </c>
      <c r="D49" s="328" t="s">
        <v>56</v>
      </c>
      <c r="E49" s="268">
        <f>'D margas'!F51</f>
        <v>3</v>
      </c>
      <c r="F49" s="286">
        <f>D_šķēršlu!G57</f>
        <v>2</v>
      </c>
      <c r="G49" s="287">
        <f>D_lentot!G56</f>
        <v>2</v>
      </c>
      <c r="H49" s="286">
        <f>'D mezgli'!O55</f>
        <v>5</v>
      </c>
      <c r="I49" s="264">
        <f>SUM(E49:H49)</f>
        <v>12</v>
      </c>
      <c r="J49" s="269">
        <v>3</v>
      </c>
      <c r="K49" s="274"/>
      <c r="L49" s="284"/>
    </row>
    <row r="50" spans="1:12" x14ac:dyDescent="0.15">
      <c r="A50" s="327">
        <v>11</v>
      </c>
      <c r="B50" s="286" t="s">
        <v>107</v>
      </c>
      <c r="C50" s="286">
        <v>2006</v>
      </c>
      <c r="D50" s="328" t="s">
        <v>56</v>
      </c>
      <c r="E50" s="268">
        <f>'D margas'!F52</f>
        <v>1</v>
      </c>
      <c r="F50" s="286">
        <f>D_šķēršlu!G58</f>
        <v>1</v>
      </c>
      <c r="G50" s="287">
        <f>D_lentot!G57</f>
        <v>3</v>
      </c>
      <c r="H50" s="286">
        <f>'D mezgli'!O56</f>
        <v>3</v>
      </c>
      <c r="I50" s="264">
        <f>SUM(E50:H50)</f>
        <v>8</v>
      </c>
      <c r="J50" s="269">
        <v>2</v>
      </c>
      <c r="K50" s="274"/>
      <c r="L50" s="284" t="s">
        <v>187</v>
      </c>
    </row>
    <row r="51" spans="1:12" x14ac:dyDescent="0.15">
      <c r="A51" s="275">
        <v>12</v>
      </c>
      <c r="B51" s="270" t="s">
        <v>172</v>
      </c>
      <c r="C51" s="270">
        <v>2007</v>
      </c>
      <c r="D51" s="260" t="s">
        <v>56</v>
      </c>
      <c r="E51" s="271">
        <f>'D margas'!F53</f>
        <v>5</v>
      </c>
      <c r="F51" s="279">
        <f>D_šķēršlu!G59</f>
        <v>5</v>
      </c>
      <c r="G51" s="282">
        <f>D_lentot!G58</f>
        <v>5</v>
      </c>
      <c r="H51" s="279">
        <f>'D mezgli'!O57</f>
        <v>4</v>
      </c>
      <c r="I51" s="283">
        <f>SUM(E51:H51)</f>
        <v>19</v>
      </c>
      <c r="J51" s="272">
        <v>5</v>
      </c>
      <c r="K51" s="274"/>
      <c r="L51" s="284"/>
    </row>
    <row r="52" spans="1:12" hidden="1" x14ac:dyDescent="0.15">
      <c r="A52" s="275">
        <v>15</v>
      </c>
      <c r="B52" s="270"/>
      <c r="C52" s="270"/>
      <c r="D52" s="270"/>
      <c r="E52" s="271"/>
      <c r="F52" s="272"/>
      <c r="G52" s="272"/>
      <c r="H52" s="272"/>
      <c r="I52" s="272"/>
      <c r="J52" s="272"/>
      <c r="K52" s="274"/>
      <c r="L52" s="284"/>
    </row>
    <row r="53" spans="1:12" hidden="1" x14ac:dyDescent="0.15">
      <c r="A53" s="275">
        <v>16</v>
      </c>
      <c r="B53" s="279"/>
      <c r="C53" s="279"/>
      <c r="D53" s="270"/>
      <c r="E53" s="271"/>
      <c r="F53" s="272"/>
      <c r="G53" s="272"/>
      <c r="H53" s="272"/>
      <c r="I53" s="272"/>
      <c r="J53" s="272"/>
      <c r="K53" s="274"/>
      <c r="L53" s="284"/>
    </row>
    <row r="54" spans="1:12" hidden="1" x14ac:dyDescent="0.15">
      <c r="A54" s="275">
        <v>17</v>
      </c>
      <c r="B54" s="279"/>
      <c r="C54" s="279"/>
      <c r="D54" s="279"/>
      <c r="E54" s="271"/>
      <c r="F54" s="272"/>
      <c r="G54" s="272"/>
      <c r="H54" s="272"/>
      <c r="I54" s="272"/>
      <c r="J54" s="272"/>
      <c r="K54" s="274"/>
      <c r="L54" s="284"/>
    </row>
    <row r="55" spans="1:12" hidden="1" x14ac:dyDescent="0.15">
      <c r="A55" s="275">
        <v>18</v>
      </c>
      <c r="B55" s="279"/>
      <c r="C55" s="279"/>
      <c r="D55" s="279"/>
      <c r="E55" s="271"/>
      <c r="F55" s="272"/>
      <c r="G55" s="272"/>
      <c r="H55" s="272"/>
      <c r="I55" s="272"/>
      <c r="J55" s="272"/>
      <c r="K55" s="274"/>
      <c r="L55" s="284"/>
    </row>
    <row r="56" spans="1:12" hidden="1" x14ac:dyDescent="0.15">
      <c r="A56" s="275">
        <v>19</v>
      </c>
      <c r="B56" s="290"/>
      <c r="C56" s="290"/>
      <c r="D56" s="291"/>
      <c r="E56" s="271"/>
      <c r="F56" s="272"/>
      <c r="G56" s="272"/>
      <c r="H56" s="272"/>
      <c r="I56" s="272"/>
      <c r="J56" s="272"/>
      <c r="K56" s="274"/>
      <c r="L56" s="284"/>
    </row>
    <row r="57" spans="1:12" hidden="1" x14ac:dyDescent="0.15">
      <c r="A57" s="275">
        <v>20</v>
      </c>
      <c r="B57" s="290"/>
      <c r="C57" s="290"/>
      <c r="D57" s="270"/>
      <c r="E57" s="271"/>
      <c r="F57" s="272"/>
      <c r="G57" s="272"/>
      <c r="H57" s="272"/>
      <c r="I57" s="272"/>
      <c r="J57" s="272"/>
      <c r="K57" s="274"/>
      <c r="L57" s="284"/>
    </row>
    <row r="58" spans="1:12" hidden="1" x14ac:dyDescent="0.15">
      <c r="A58" s="275">
        <v>21</v>
      </c>
      <c r="B58" s="290"/>
      <c r="C58" s="290"/>
      <c r="D58" s="270"/>
      <c r="E58" s="271"/>
      <c r="F58" s="272"/>
      <c r="G58" s="272"/>
      <c r="H58" s="272"/>
      <c r="I58" s="272"/>
      <c r="J58" s="272"/>
      <c r="K58" s="274"/>
      <c r="L58" s="284"/>
    </row>
    <row r="59" spans="1:12" hidden="1" x14ac:dyDescent="0.15">
      <c r="A59" s="275">
        <v>22</v>
      </c>
      <c r="B59" s="290"/>
      <c r="C59" s="290"/>
      <c r="D59" s="270"/>
      <c r="E59" s="271"/>
      <c r="F59" s="272"/>
      <c r="G59" s="272"/>
      <c r="H59" s="272"/>
      <c r="I59" s="272"/>
      <c r="J59" s="272"/>
      <c r="K59" s="274"/>
      <c r="L59" s="284"/>
    </row>
    <row r="60" spans="1:12" hidden="1" x14ac:dyDescent="0.15">
      <c r="A60" s="275">
        <v>23</v>
      </c>
      <c r="B60" s="274"/>
      <c r="C60" s="274"/>
      <c r="D60" s="274"/>
      <c r="E60" s="271"/>
      <c r="F60" s="272"/>
      <c r="G60" s="272"/>
      <c r="H60" s="272"/>
      <c r="I60" s="272"/>
      <c r="J60" s="272"/>
      <c r="K60" s="274"/>
    </row>
  </sheetData>
  <sheetProtection selectLockedCells="1" selectUnlockedCells="1"/>
  <autoFilter ref="A39:Q39">
    <sortState ref="A40:Q51">
      <sortCondition ref="A39"/>
    </sortState>
  </autoFilter>
  <mergeCells count="22">
    <mergeCell ref="A31:A38"/>
    <mergeCell ref="B31:B38"/>
    <mergeCell ref="C3:C10"/>
    <mergeCell ref="C31:C38"/>
    <mergeCell ref="A1:Q1"/>
    <mergeCell ref="A3:A10"/>
    <mergeCell ref="B3:B10"/>
    <mergeCell ref="D3:D10"/>
    <mergeCell ref="E3:E10"/>
    <mergeCell ref="F3:F10"/>
    <mergeCell ref="G3:G10"/>
    <mergeCell ref="H3:H10"/>
    <mergeCell ref="I3:I10"/>
    <mergeCell ref="J3:J10"/>
    <mergeCell ref="D31:D38"/>
    <mergeCell ref="E31:E38"/>
    <mergeCell ref="F31:F38"/>
    <mergeCell ref="K3:K10"/>
    <mergeCell ref="G31:G38"/>
    <mergeCell ref="H31:H38"/>
    <mergeCell ref="I31:I38"/>
    <mergeCell ref="J31:J38"/>
  </mergeCells>
  <phoneticPr fontId="5" type="noConversion"/>
  <pageMargins left="0.7" right="0.7" top="0.75" bottom="0.75" header="0.51180555555555551" footer="0.51180555555555551"/>
  <pageSetup paperSize="9" scale="97" firstPageNumber="0" orientation="landscape" verticalDpi="300" r:id="rId1"/>
  <headerFooter alignWithMargins="0"/>
  <rowBreaks count="1" manualBreakCount="1">
    <brk id="23" max="11" man="1"/>
  </rowBreaks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63"/>
  <sheetViews>
    <sheetView view="pageBreakPreview" topLeftCell="A8" zoomScale="80" zoomScaleSheetLayoutView="80" workbookViewId="0">
      <selection activeCell="F51" sqref="F51"/>
    </sheetView>
  </sheetViews>
  <sheetFormatPr baseColWidth="10" defaultColWidth="8.83203125" defaultRowHeight="15" x14ac:dyDescent="0.2"/>
  <cols>
    <col min="1" max="1" width="7.5" customWidth="1"/>
    <col min="2" max="2" width="29" customWidth="1"/>
    <col min="3" max="3" width="20.1640625" customWidth="1"/>
    <col min="4" max="4" width="13.6640625" customWidth="1"/>
    <col min="5" max="5" width="8.5" hidden="1" customWidth="1"/>
    <col min="6" max="6" width="21.33203125" customWidth="1"/>
  </cols>
  <sheetData>
    <row r="1" spans="1:15" ht="19" x14ac:dyDescent="0.25">
      <c r="A1" s="3" t="str">
        <f>'D Kopā'!A1:Q1</f>
        <v>Rīgas atklātās sacensības sporta tūrisma un alpīnisma tehnikā  2018.gada 15. aprīlī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" x14ac:dyDescent="0.25">
      <c r="B2" s="3" t="s">
        <v>7</v>
      </c>
    </row>
    <row r="3" spans="1:15" ht="20" thickBot="1" x14ac:dyDescent="0.3">
      <c r="A3" s="3"/>
      <c r="B3" s="3" t="s">
        <v>21</v>
      </c>
      <c r="C3" s="3"/>
      <c r="D3" s="6"/>
      <c r="E3" s="7"/>
      <c r="F3" s="7"/>
    </row>
    <row r="4" spans="1:15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17</v>
      </c>
      <c r="E4" s="355" t="s">
        <v>49</v>
      </c>
      <c r="F4" s="355" t="s">
        <v>1</v>
      </c>
    </row>
    <row r="5" spans="1:15" ht="15" customHeight="1" thickBot="1" x14ac:dyDescent="0.25">
      <c r="A5" s="356"/>
      <c r="B5" s="357"/>
      <c r="C5" s="357"/>
      <c r="D5" s="355"/>
      <c r="E5" s="355"/>
      <c r="F5" s="355"/>
    </row>
    <row r="6" spans="1:15" ht="15" customHeight="1" thickBot="1" x14ac:dyDescent="0.25">
      <c r="A6" s="356"/>
      <c r="B6" s="357"/>
      <c r="C6" s="357"/>
      <c r="D6" s="355"/>
      <c r="E6" s="355"/>
      <c r="F6" s="355"/>
    </row>
    <row r="7" spans="1:15" ht="15" customHeight="1" thickBot="1" x14ac:dyDescent="0.25">
      <c r="A7" s="356"/>
      <c r="B7" s="357"/>
      <c r="C7" s="357"/>
      <c r="D7" s="355"/>
      <c r="E7" s="355"/>
      <c r="F7" s="355"/>
    </row>
    <row r="8" spans="1:15" ht="15" customHeight="1" thickBot="1" x14ac:dyDescent="0.25">
      <c r="A8" s="356"/>
      <c r="B8" s="357"/>
      <c r="C8" s="357"/>
      <c r="D8" s="355"/>
      <c r="E8" s="355"/>
      <c r="F8" s="355"/>
    </row>
    <row r="9" spans="1:15" ht="15" hidden="1" customHeight="1" thickBot="1" x14ac:dyDescent="0.25">
      <c r="A9" s="356"/>
      <c r="B9" s="357"/>
      <c r="C9" s="357"/>
      <c r="D9" s="355"/>
      <c r="E9" s="355"/>
      <c r="F9" s="355"/>
    </row>
    <row r="10" spans="1:15" ht="15.75" hidden="1" customHeight="1" thickBot="1" x14ac:dyDescent="0.25">
      <c r="A10" s="356"/>
      <c r="B10" s="357"/>
      <c r="C10" s="357"/>
      <c r="D10" s="355"/>
      <c r="E10" s="355"/>
      <c r="F10" s="355"/>
    </row>
    <row r="11" spans="1:15" ht="17" thickBot="1" x14ac:dyDescent="0.25">
      <c r="A11" s="5"/>
      <c r="B11" s="5"/>
      <c r="C11" s="5"/>
      <c r="D11" s="9"/>
      <c r="E11" s="10"/>
      <c r="F11" s="10"/>
    </row>
    <row r="12" spans="1:15" x14ac:dyDescent="0.2">
      <c r="A12" s="2">
        <f>'D Kopā'!A12</f>
        <v>1</v>
      </c>
      <c r="B12" s="2" t="str">
        <f>'D Kopā'!B12</f>
        <v>Ņikita Suša</v>
      </c>
      <c r="C12" s="2" t="str">
        <f>'D Kopā'!D12</f>
        <v>BJC Daugmale</v>
      </c>
      <c r="D12" s="11" t="s">
        <v>185</v>
      </c>
      <c r="E12" s="11"/>
      <c r="F12" s="2" t="s">
        <v>48</v>
      </c>
    </row>
    <row r="13" spans="1:15" x14ac:dyDescent="0.2">
      <c r="A13" s="2">
        <f>'D Kopā'!A13</f>
        <v>2</v>
      </c>
      <c r="B13" s="2" t="str">
        <f>'D Kopā'!B13</f>
        <v>Mikus Dilāns</v>
      </c>
      <c r="C13" s="2" t="str">
        <f>'D Kopā'!D13</f>
        <v>BJC Daugmale</v>
      </c>
      <c r="D13" s="11" t="s">
        <v>185</v>
      </c>
      <c r="E13" s="11"/>
      <c r="F13" s="2" t="s">
        <v>48</v>
      </c>
    </row>
    <row r="14" spans="1:15" x14ac:dyDescent="0.2">
      <c r="A14" s="2">
        <f>'D Kopā'!A14</f>
        <v>3</v>
      </c>
      <c r="B14" s="2" t="str">
        <f>'D Kopā'!B14</f>
        <v>Viktors Bojevovičs</v>
      </c>
      <c r="C14" s="2" t="str">
        <f>'D Kopā'!D14</f>
        <v>RĶVS</v>
      </c>
      <c r="D14" s="11" t="s">
        <v>185</v>
      </c>
      <c r="E14" s="11"/>
      <c r="F14" s="2" t="s">
        <v>48</v>
      </c>
    </row>
    <row r="15" spans="1:15" x14ac:dyDescent="0.2">
      <c r="A15" s="2">
        <f>'D Kopā'!A15</f>
        <v>4</v>
      </c>
      <c r="B15" s="2" t="str">
        <f>'D Kopā'!B15</f>
        <v>Valters Lapickis</v>
      </c>
      <c r="C15" s="2" t="str">
        <f>'D Kopā'!D15</f>
        <v>BJC Daugmale</v>
      </c>
      <c r="D15" s="11">
        <v>1.7939814814814815E-3</v>
      </c>
      <c r="E15" s="11"/>
      <c r="F15" s="2">
        <v>5</v>
      </c>
    </row>
    <row r="16" spans="1:15" ht="17.25" customHeight="1" x14ac:dyDescent="0.2">
      <c r="A16" s="2">
        <f>'D Kopā'!A16</f>
        <v>5</v>
      </c>
      <c r="B16" s="2" t="str">
        <f>'D Kopā'!B16</f>
        <v>Atjoms Sigaļetovs</v>
      </c>
      <c r="C16" s="2" t="str">
        <f>'D Kopā'!D16</f>
        <v>BJC Daugmale</v>
      </c>
      <c r="D16" s="11" t="s">
        <v>185</v>
      </c>
      <c r="E16" s="11"/>
      <c r="F16" s="2" t="s">
        <v>48</v>
      </c>
    </row>
    <row r="17" spans="1:6" x14ac:dyDescent="0.2">
      <c r="A17" s="2">
        <f>'D Kopā'!A17</f>
        <v>6</v>
      </c>
      <c r="B17" s="2" t="str">
        <f>'D Kopā'!B17</f>
        <v>Kristers Gailis</v>
      </c>
      <c r="C17" s="2" t="str">
        <f>'D Kopā'!D17</f>
        <v>BJC Daugmale</v>
      </c>
      <c r="D17" s="11" t="s">
        <v>185</v>
      </c>
      <c r="E17" s="11"/>
      <c r="F17" s="2" t="s">
        <v>48</v>
      </c>
    </row>
    <row r="18" spans="1:6" x14ac:dyDescent="0.2">
      <c r="A18" s="2">
        <f>'D Kopā'!A18</f>
        <v>7</v>
      </c>
      <c r="B18" s="2" t="str">
        <f>'D Kopā'!B18</f>
        <v>Kirils Stepanovs</v>
      </c>
      <c r="C18" s="2" t="str">
        <f>'D Kopā'!D18</f>
        <v>BJC Daugmale</v>
      </c>
      <c r="D18" s="11">
        <v>1.4004629629629629E-3</v>
      </c>
      <c r="E18" s="11"/>
      <c r="F18" s="2">
        <v>4</v>
      </c>
    </row>
    <row r="19" spans="1:6" x14ac:dyDescent="0.2">
      <c r="A19" s="2">
        <f>'D Kopā'!A19</f>
        <v>8</v>
      </c>
      <c r="B19" s="2" t="str">
        <f>'D Kopā'!B19</f>
        <v>Niklāvs Eglītis</v>
      </c>
      <c r="C19" s="2" t="str">
        <f>'D Kopā'!D19</f>
        <v>RSP</v>
      </c>
      <c r="D19" s="11">
        <v>1.0069444444444444E-3</v>
      </c>
      <c r="E19" s="11"/>
      <c r="F19" s="2">
        <v>1</v>
      </c>
    </row>
    <row r="20" spans="1:6" x14ac:dyDescent="0.2">
      <c r="A20" s="2">
        <f>'D Kopā'!A20</f>
        <v>9</v>
      </c>
      <c r="B20" s="2" t="str">
        <f>'D Kopā'!B20</f>
        <v>Ansis Nurža</v>
      </c>
      <c r="C20" s="2" t="str">
        <f>'D Kopā'!D20</f>
        <v>RSP</v>
      </c>
      <c r="D20" s="11">
        <v>1.3425925925925925E-3</v>
      </c>
      <c r="E20" s="11"/>
      <c r="F20" s="2">
        <v>3</v>
      </c>
    </row>
    <row r="21" spans="1:6" x14ac:dyDescent="0.2">
      <c r="A21" s="2">
        <f>'D Kopā'!A21</f>
        <v>10</v>
      </c>
      <c r="B21" s="2" t="str">
        <f>'D Kopā'!B21</f>
        <v>Mārtņš Meikšāns</v>
      </c>
      <c r="C21" s="2" t="str">
        <f>'D Kopā'!D21</f>
        <v>RSP</v>
      </c>
      <c r="D21" s="141">
        <v>1.2268518518518518E-3</v>
      </c>
      <c r="E21" s="11"/>
      <c r="F21" s="2">
        <v>2</v>
      </c>
    </row>
    <row r="22" spans="1:6" x14ac:dyDescent="0.2">
      <c r="A22" s="2">
        <f>'D Kopā'!A22</f>
        <v>11</v>
      </c>
      <c r="B22" s="2" t="str">
        <f>'D Kopā'!B22</f>
        <v xml:space="preserve">Oskars Flipovičs </v>
      </c>
      <c r="C22" s="2" t="str">
        <f>'D Kopā'!D22</f>
        <v>BJC Daugmale</v>
      </c>
      <c r="D22" s="11">
        <v>2.9745370370370373E-3</v>
      </c>
      <c r="E22" s="11"/>
      <c r="F22" s="2">
        <v>7</v>
      </c>
    </row>
    <row r="23" spans="1:6" x14ac:dyDescent="0.2">
      <c r="A23" s="2">
        <f>'D Kopā'!A23</f>
        <v>12</v>
      </c>
      <c r="B23" s="2" t="str">
        <f>'D Kopā'!B23</f>
        <v>Artūrs Kudiņš</v>
      </c>
      <c r="C23" s="2" t="str">
        <f>'D Kopā'!D23</f>
        <v>BJC Daugmale</v>
      </c>
      <c r="D23" s="11">
        <v>2.7083333333333334E-3</v>
      </c>
      <c r="E23" s="11"/>
      <c r="F23" s="2">
        <v>6</v>
      </c>
    </row>
    <row r="24" spans="1:6" hidden="1" x14ac:dyDescent="0.2">
      <c r="A24" s="2">
        <v>13</v>
      </c>
      <c r="B24" s="2">
        <f>'D Kopā'!B24</f>
        <v>0</v>
      </c>
      <c r="C24" s="2">
        <f>'D Kopā'!D24</f>
        <v>0</v>
      </c>
      <c r="D24" s="11"/>
      <c r="E24" s="11"/>
      <c r="F24" s="2"/>
    </row>
    <row r="25" spans="1:6" hidden="1" x14ac:dyDescent="0.2">
      <c r="A25" s="2">
        <v>14</v>
      </c>
      <c r="B25" s="2">
        <f>'D Kopā'!B25</f>
        <v>0</v>
      </c>
      <c r="C25" s="2">
        <f>'D Kopā'!D25</f>
        <v>0</v>
      </c>
      <c r="D25" s="11"/>
      <c r="E25" s="11"/>
      <c r="F25" s="2"/>
    </row>
    <row r="26" spans="1:6" ht="16" hidden="1" x14ac:dyDescent="0.2">
      <c r="A26" s="2">
        <v>15</v>
      </c>
      <c r="B26" s="1"/>
      <c r="C26" s="1"/>
      <c r="D26" s="11"/>
      <c r="E26" s="11"/>
      <c r="F26" s="2"/>
    </row>
    <row r="27" spans="1:6" ht="16" hidden="1" x14ac:dyDescent="0.2">
      <c r="A27" s="2">
        <v>16</v>
      </c>
      <c r="B27" s="1"/>
      <c r="C27" s="1"/>
      <c r="D27" s="11"/>
      <c r="E27" s="11"/>
      <c r="F27" s="2"/>
    </row>
    <row r="28" spans="1:6" ht="16" hidden="1" x14ac:dyDescent="0.2">
      <c r="A28" s="2">
        <v>17</v>
      </c>
      <c r="B28" s="1"/>
      <c r="C28" s="1"/>
      <c r="D28" s="11"/>
      <c r="E28" s="11"/>
      <c r="F28" s="2"/>
    </row>
    <row r="29" spans="1:6" x14ac:dyDescent="0.2">
      <c r="A29" s="358"/>
      <c r="B29" s="358"/>
      <c r="C29" s="358"/>
      <c r="D29" s="358"/>
      <c r="E29" s="358"/>
      <c r="F29" s="358"/>
    </row>
    <row r="30" spans="1:6" x14ac:dyDescent="0.2">
      <c r="A30" s="358"/>
      <c r="B30" s="358"/>
      <c r="C30" s="358"/>
      <c r="D30" s="358"/>
      <c r="E30" s="358"/>
      <c r="F30" s="358"/>
    </row>
    <row r="31" spans="1:6" ht="19" x14ac:dyDescent="0.25">
      <c r="A31" s="3" t="str">
        <f>'D Kopā'!A1:Q1</f>
        <v>Rīgas atklātās sacensības sporta tūrisma un alpīnisma tehnikā  2018.gada 15. aprīlī</v>
      </c>
      <c r="B31" s="314"/>
      <c r="C31" s="3"/>
      <c r="D31" s="3"/>
      <c r="E31" s="3"/>
      <c r="F31" s="3"/>
    </row>
    <row r="32" spans="1:6" ht="19" x14ac:dyDescent="0.25">
      <c r="A32" s="3"/>
      <c r="B32" s="359" t="s">
        <v>7</v>
      </c>
      <c r="C32" s="359"/>
      <c r="D32" s="6"/>
      <c r="E32" s="7"/>
      <c r="F32" s="7"/>
    </row>
    <row r="33" spans="1:9" ht="20" thickBot="1" x14ac:dyDescent="0.3">
      <c r="A33" s="3"/>
      <c r="B33" s="3" t="s">
        <v>40</v>
      </c>
      <c r="C33" s="3"/>
      <c r="D33" s="6"/>
      <c r="E33" s="7"/>
      <c r="F33" s="7"/>
    </row>
    <row r="34" spans="1:9" ht="12.75" customHeight="1" thickBot="1" x14ac:dyDescent="0.25">
      <c r="A34" s="357" t="s">
        <v>2</v>
      </c>
      <c r="B34" s="357" t="s">
        <v>3</v>
      </c>
      <c r="C34" s="357" t="s">
        <v>0</v>
      </c>
      <c r="D34" s="355" t="s">
        <v>17</v>
      </c>
      <c r="E34" s="355" t="s">
        <v>49</v>
      </c>
      <c r="F34" s="355" t="s">
        <v>1</v>
      </c>
    </row>
    <row r="35" spans="1:9" ht="15.75" customHeight="1" thickBot="1" x14ac:dyDescent="0.25">
      <c r="A35" s="357"/>
      <c r="B35" s="357"/>
      <c r="C35" s="357"/>
      <c r="D35" s="355"/>
      <c r="E35" s="355"/>
      <c r="F35" s="355"/>
      <c r="H35" s="182"/>
      <c r="I35" s="181"/>
    </row>
    <row r="36" spans="1:9" ht="15.75" customHeight="1" thickBot="1" x14ac:dyDescent="0.25">
      <c r="A36" s="357"/>
      <c r="B36" s="357"/>
      <c r="C36" s="357"/>
      <c r="D36" s="355"/>
      <c r="E36" s="355"/>
      <c r="F36" s="355"/>
      <c r="I36" s="181"/>
    </row>
    <row r="37" spans="1:9" ht="15.75" customHeight="1" thickBot="1" x14ac:dyDescent="0.25">
      <c r="A37" s="357"/>
      <c r="B37" s="357"/>
      <c r="C37" s="357"/>
      <c r="D37" s="355"/>
      <c r="E37" s="355"/>
      <c r="F37" s="355"/>
      <c r="I37" s="181"/>
    </row>
    <row r="38" spans="1:9" ht="15.75" hidden="1" customHeight="1" thickBot="1" x14ac:dyDescent="0.25">
      <c r="A38" s="357"/>
      <c r="B38" s="357"/>
      <c r="C38" s="357"/>
      <c r="D38" s="355"/>
      <c r="E38" s="355"/>
      <c r="F38" s="355"/>
    </row>
    <row r="39" spans="1:9" ht="15.75" hidden="1" customHeight="1" thickBot="1" x14ac:dyDescent="0.25">
      <c r="A39" s="357"/>
      <c r="B39" s="357"/>
      <c r="C39" s="357"/>
      <c r="D39" s="355"/>
      <c r="E39" s="355"/>
      <c r="F39" s="355"/>
    </row>
    <row r="40" spans="1:9" ht="15.75" hidden="1" customHeight="1" thickBot="1" x14ac:dyDescent="0.25">
      <c r="A40" s="357"/>
      <c r="B40" s="357"/>
      <c r="C40" s="357"/>
      <c r="D40" s="355"/>
      <c r="E40" s="355"/>
      <c r="F40" s="355"/>
    </row>
    <row r="41" spans="1:9" ht="16" x14ac:dyDescent="0.2">
      <c r="A41" s="96"/>
      <c r="B41" s="96"/>
      <c r="C41" s="96"/>
      <c r="D41" s="99"/>
      <c r="E41" s="100"/>
      <c r="F41" s="100"/>
    </row>
    <row r="42" spans="1:9" ht="16" x14ac:dyDescent="0.2">
      <c r="A42" s="79">
        <f>'D Kopā'!A40</f>
        <v>1</v>
      </c>
      <c r="B42" s="76" t="str">
        <f>'D Kopā'!B40</f>
        <v>Darjana Treļudova</v>
      </c>
      <c r="C42" s="76" t="str">
        <f>'D Kopā'!D40</f>
        <v>BJC Daugmale</v>
      </c>
      <c r="D42" s="136" t="s">
        <v>185</v>
      </c>
      <c r="E42" s="180"/>
      <c r="F42" s="79" t="s">
        <v>48</v>
      </c>
      <c r="G42" s="184"/>
      <c r="H42" s="184"/>
    </row>
    <row r="43" spans="1:9" ht="16" x14ac:dyDescent="0.2">
      <c r="A43" s="79">
        <f>'D Kopā'!A41</f>
        <v>2</v>
      </c>
      <c r="B43" s="76" t="str">
        <f>'D Kopā'!B41</f>
        <v>Veronika Ardova</v>
      </c>
      <c r="C43" s="76" t="str">
        <f>'D Kopā'!D41</f>
        <v>BJC Daugmale</v>
      </c>
      <c r="D43" s="136" t="s">
        <v>185</v>
      </c>
      <c r="E43" s="180"/>
      <c r="F43" s="79" t="s">
        <v>48</v>
      </c>
      <c r="H43" s="184"/>
    </row>
    <row r="44" spans="1:9" ht="16" x14ac:dyDescent="0.2">
      <c r="A44" s="79">
        <f>'D Kopā'!A42</f>
        <v>3</v>
      </c>
      <c r="B44" s="76" t="str">
        <f>'D Kopā'!B42</f>
        <v>Tatjana Matvejeva</v>
      </c>
      <c r="C44" s="76" t="str">
        <f>'D Kopā'!D42</f>
        <v>BJC Daugmale</v>
      </c>
      <c r="D44" s="136" t="s">
        <v>185</v>
      </c>
      <c r="E44" s="180"/>
      <c r="F44" s="79" t="s">
        <v>48</v>
      </c>
      <c r="H44" s="184"/>
    </row>
    <row r="45" spans="1:9" ht="16" x14ac:dyDescent="0.2">
      <c r="A45" s="79">
        <f>'D Kopā'!A43</f>
        <v>4</v>
      </c>
      <c r="B45" s="76" t="str">
        <f>'D Kopā'!B43</f>
        <v>Elizabete Ponomarenko</v>
      </c>
      <c r="C45" s="76" t="str">
        <f>'D Kopā'!D43</f>
        <v>BJC Daugmale</v>
      </c>
      <c r="D45" s="136" t="s">
        <v>185</v>
      </c>
      <c r="E45" s="180"/>
      <c r="F45" s="79" t="s">
        <v>48</v>
      </c>
      <c r="H45" s="184"/>
    </row>
    <row r="46" spans="1:9" ht="16" x14ac:dyDescent="0.2">
      <c r="A46" s="79">
        <f>'D Kopā'!A44</f>
        <v>5</v>
      </c>
      <c r="B46" s="76" t="str">
        <f>'D Kopā'!B44</f>
        <v>Ella Ķeniņa</v>
      </c>
      <c r="C46" s="76" t="str">
        <f>'D Kopā'!D44</f>
        <v>BJC Daugmale</v>
      </c>
      <c r="D46" s="136">
        <v>1.7592592592592592E-3</v>
      </c>
      <c r="E46" s="180"/>
      <c r="F46" s="79">
        <v>4</v>
      </c>
    </row>
    <row r="47" spans="1:9" ht="16" x14ac:dyDescent="0.2">
      <c r="A47" s="79">
        <f>'D Kopā'!A45</f>
        <v>6</v>
      </c>
      <c r="B47" s="76" t="str">
        <f>'D Kopā'!B45</f>
        <v>Patrisija Aija Sporne</v>
      </c>
      <c r="C47" s="76" t="str">
        <f>'D Kopā'!D45</f>
        <v>BJC Daugmale</v>
      </c>
      <c r="D47" s="136" t="s">
        <v>185</v>
      </c>
      <c r="E47" s="180"/>
      <c r="F47" s="79" t="s">
        <v>48</v>
      </c>
    </row>
    <row r="48" spans="1:9" ht="16" x14ac:dyDescent="0.2">
      <c r="A48" s="79">
        <f>'D Kopā'!A46</f>
        <v>7</v>
      </c>
      <c r="B48" s="76" t="str">
        <f>'D Kopā'!B46</f>
        <v>Tīna Marta Mikulāne</v>
      </c>
      <c r="C48" s="76" t="str">
        <f>'D Kopā'!D46</f>
        <v>BJC Daugmale</v>
      </c>
      <c r="D48" s="136">
        <v>1.3888888888888889E-3</v>
      </c>
      <c r="E48" s="180"/>
      <c r="F48" s="79">
        <v>2</v>
      </c>
    </row>
    <row r="49" spans="1:6" ht="16" x14ac:dyDescent="0.2">
      <c r="A49" s="79">
        <f>'D Kopā'!A47</f>
        <v>8</v>
      </c>
      <c r="B49" s="76" t="str">
        <f>'D Kopā'!B47</f>
        <v>Oļesja Bačurina</v>
      </c>
      <c r="C49" s="76" t="str">
        <f>'D Kopā'!D47</f>
        <v>BJC Daugmale</v>
      </c>
      <c r="D49" s="136" t="s">
        <v>185</v>
      </c>
      <c r="E49" s="180"/>
      <c r="F49" s="79" t="s">
        <v>48</v>
      </c>
    </row>
    <row r="50" spans="1:6" ht="16" x14ac:dyDescent="0.2">
      <c r="A50" s="79">
        <f>'D Kopā'!A48</f>
        <v>9</v>
      </c>
      <c r="B50" s="76" t="str">
        <f>'D Kopā'!B48</f>
        <v>Emīlija Rastargujeva</v>
      </c>
      <c r="C50" s="76" t="str">
        <f>'D Kopā'!D48</f>
        <v>BJC Daugmale</v>
      </c>
      <c r="D50" s="136" t="s">
        <v>185</v>
      </c>
      <c r="E50" s="180"/>
      <c r="F50" s="79" t="s">
        <v>48</v>
      </c>
    </row>
    <row r="51" spans="1:6" ht="16" x14ac:dyDescent="0.2">
      <c r="A51" s="79">
        <f>'D Kopā'!A49</f>
        <v>10</v>
      </c>
      <c r="B51" s="76" t="str">
        <f>'D Kopā'!B49</f>
        <v>Krista Lejiete</v>
      </c>
      <c r="C51" s="76" t="str">
        <f>'D Kopā'!D49</f>
        <v>BJC Daugmale</v>
      </c>
      <c r="D51" s="136">
        <v>1.5972222222222221E-3</v>
      </c>
      <c r="E51" s="180"/>
      <c r="F51" s="79">
        <v>3</v>
      </c>
    </row>
    <row r="52" spans="1:6" ht="16" x14ac:dyDescent="0.2">
      <c r="A52" s="79">
        <f>'D Kopā'!A50</f>
        <v>11</v>
      </c>
      <c r="B52" s="76" t="str">
        <f>'D Kopā'!B50</f>
        <v>Vladislava Moļeva</v>
      </c>
      <c r="C52" s="76" t="str">
        <f>'D Kopā'!D50</f>
        <v>BJC Daugmale</v>
      </c>
      <c r="D52" s="136">
        <v>1.2037037037037038E-3</v>
      </c>
      <c r="E52" s="180"/>
      <c r="F52" s="79">
        <v>1</v>
      </c>
    </row>
    <row r="53" spans="1:6" ht="16" x14ac:dyDescent="0.2">
      <c r="A53" s="79">
        <f>'D Kopā'!A51</f>
        <v>12</v>
      </c>
      <c r="B53" s="76" t="str">
        <f>'D Kopā'!B51</f>
        <v>Anete Kūlupa</v>
      </c>
      <c r="C53" s="76" t="str">
        <f>'D Kopā'!D51</f>
        <v>BJC Daugmale</v>
      </c>
      <c r="D53" s="136">
        <v>3.3333333333333335E-3</v>
      </c>
      <c r="E53" s="180"/>
      <c r="F53" s="79">
        <v>5</v>
      </c>
    </row>
    <row r="54" spans="1:6" ht="16" x14ac:dyDescent="0.2">
      <c r="A54" s="79" t="e">
        <f>'D Kopā'!#REF!</f>
        <v>#REF!</v>
      </c>
      <c r="B54" s="76"/>
      <c r="C54" s="76"/>
      <c r="D54" s="183"/>
      <c r="E54" s="180"/>
      <c r="F54" s="79"/>
    </row>
    <row r="55" spans="1:6" ht="16" x14ac:dyDescent="0.2">
      <c r="A55" s="79" t="e">
        <f>'D Kopā'!#REF!</f>
        <v>#REF!</v>
      </c>
      <c r="B55" s="76"/>
      <c r="C55" s="76"/>
      <c r="D55" s="183"/>
      <c r="E55" s="83"/>
      <c r="F55" s="79"/>
    </row>
    <row r="56" spans="1:6" ht="16" hidden="1" x14ac:dyDescent="0.2">
      <c r="A56" s="79">
        <f>'D Kopā'!A52</f>
        <v>15</v>
      </c>
      <c r="B56" s="76">
        <f>'D Kopā'!B52</f>
        <v>0</v>
      </c>
      <c r="C56" s="76">
        <f>'D Kopā'!D52</f>
        <v>0</v>
      </c>
      <c r="D56" s="78"/>
      <c r="E56" s="83"/>
      <c r="F56" s="79"/>
    </row>
    <row r="57" spans="1:6" ht="16" hidden="1" x14ac:dyDescent="0.2">
      <c r="A57" s="79">
        <f>'D Kopā'!A53</f>
        <v>16</v>
      </c>
      <c r="B57" s="76">
        <f>'D Kopā'!B53</f>
        <v>0</v>
      </c>
      <c r="C57" s="76">
        <f>'D Kopā'!D53</f>
        <v>0</v>
      </c>
      <c r="D57" s="78"/>
      <c r="E57" s="83"/>
      <c r="F57" s="79"/>
    </row>
    <row r="58" spans="1:6" ht="16" hidden="1" x14ac:dyDescent="0.2">
      <c r="A58" s="79">
        <f>'D Kopā'!A54</f>
        <v>17</v>
      </c>
      <c r="B58" s="76">
        <f>'D Kopā'!B54</f>
        <v>0</v>
      </c>
      <c r="C58" s="76">
        <f>'D Kopā'!D54</f>
        <v>0</v>
      </c>
      <c r="D58" s="108"/>
      <c r="E58" s="83"/>
      <c r="F58" s="108"/>
    </row>
    <row r="59" spans="1:6" ht="16" hidden="1" x14ac:dyDescent="0.2">
      <c r="A59" s="79">
        <f>'D Kopā'!A55</f>
        <v>18</v>
      </c>
      <c r="B59" s="76">
        <f>'D Kopā'!B55</f>
        <v>0</v>
      </c>
      <c r="C59" s="76">
        <f>'D Kopā'!D55</f>
        <v>0</v>
      </c>
      <c r="D59" s="135"/>
      <c r="E59" s="83"/>
      <c r="F59" s="79"/>
    </row>
    <row r="60" spans="1:6" ht="16" hidden="1" x14ac:dyDescent="0.2">
      <c r="A60" s="79">
        <f>'D Kopā'!A56</f>
        <v>19</v>
      </c>
      <c r="B60" s="76">
        <f>'D Kopā'!B56</f>
        <v>0</v>
      </c>
      <c r="C60" s="76">
        <f>'D Kopā'!D56</f>
        <v>0</v>
      </c>
      <c r="D60" s="135"/>
      <c r="E60" s="83"/>
      <c r="F60" s="79"/>
    </row>
    <row r="61" spans="1:6" ht="16" hidden="1" x14ac:dyDescent="0.2">
      <c r="A61" s="79">
        <f>'D Kopā'!A57</f>
        <v>20</v>
      </c>
      <c r="B61" s="76">
        <f>'D Kopā'!B57</f>
        <v>0</v>
      </c>
      <c r="C61" s="76">
        <f>'D Kopā'!D57</f>
        <v>0</v>
      </c>
      <c r="D61" s="135"/>
      <c r="E61" s="83"/>
      <c r="F61" s="79"/>
    </row>
    <row r="62" spans="1:6" ht="16" hidden="1" x14ac:dyDescent="0.2">
      <c r="A62" s="79">
        <f>'D Kopā'!A58</f>
        <v>21</v>
      </c>
      <c r="B62" s="76">
        <f>'D Kopā'!B58</f>
        <v>0</v>
      </c>
      <c r="C62" s="76">
        <f>'D Kopā'!D58</f>
        <v>0</v>
      </c>
      <c r="D62" s="135"/>
      <c r="E62" s="180"/>
      <c r="F62" s="79"/>
    </row>
    <row r="63" spans="1:6" ht="16" hidden="1" x14ac:dyDescent="0.2">
      <c r="A63" s="108"/>
      <c r="B63" s="76">
        <f>'D Kopā'!B59</f>
        <v>0</v>
      </c>
      <c r="C63" s="76">
        <f>'D Kopā'!D59</f>
        <v>0</v>
      </c>
      <c r="D63" s="135"/>
      <c r="E63" s="180"/>
      <c r="F63" s="79"/>
    </row>
  </sheetData>
  <sheetProtection selectLockedCells="1" selectUnlockedCells="1"/>
  <autoFilter ref="A11:O11">
    <sortState ref="A12:O28">
      <sortCondition ref="A11"/>
    </sortState>
  </autoFilter>
  <mergeCells count="14">
    <mergeCell ref="F4:F10"/>
    <mergeCell ref="A29:F30"/>
    <mergeCell ref="B32:C32"/>
    <mergeCell ref="A34:A40"/>
    <mergeCell ref="B34:B40"/>
    <mergeCell ref="C34:C40"/>
    <mergeCell ref="D34:D40"/>
    <mergeCell ref="E34:E40"/>
    <mergeCell ref="F34:F40"/>
    <mergeCell ref="A4:A10"/>
    <mergeCell ref="B4:B10"/>
    <mergeCell ref="C4:C10"/>
    <mergeCell ref="D4:D10"/>
    <mergeCell ref="E4:E10"/>
  </mergeCells>
  <phoneticPr fontId="5" type="noConversion"/>
  <pageMargins left="0.70866141732283472" right="0.70866141732283472" top="0.74803149606299213" bottom="0.74803149606299213" header="0.51181102362204722" footer="0.51181102362204722"/>
  <pageSetup paperSize="9" scale="89" firstPageNumber="0" orientation="portrait" verticalDpi="300" r:id="rId1"/>
  <headerFooter alignWithMargins="0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69"/>
  <sheetViews>
    <sheetView view="pageBreakPreview" topLeftCell="A11" zoomScale="98" zoomScaleSheetLayoutView="98" workbookViewId="0">
      <selection activeCell="G19" sqref="G19"/>
    </sheetView>
  </sheetViews>
  <sheetFormatPr baseColWidth="10" defaultColWidth="8.83203125" defaultRowHeight="15" x14ac:dyDescent="0.2"/>
  <cols>
    <col min="1" max="1" width="7.5" customWidth="1"/>
    <col min="2" max="2" width="27.5" customWidth="1"/>
    <col min="3" max="3" width="19.6640625" customWidth="1"/>
    <col min="4" max="4" width="12.83203125" customWidth="1"/>
    <col min="5" max="5" width="12.83203125" hidden="1" customWidth="1"/>
    <col min="6" max="6" width="10.33203125" hidden="1" customWidth="1"/>
    <col min="7" max="7" width="10.33203125" customWidth="1"/>
  </cols>
  <sheetData>
    <row r="1" spans="1:7" ht="19" x14ac:dyDescent="0.25">
      <c r="A1" s="185" t="str">
        <f>'D Kopā'!A1:Q1</f>
        <v>Rīgas atklātās sacensības sporta tūrisma un alpīnisma tehnikā  2018.gada 15. aprīlī</v>
      </c>
      <c r="B1" s="3"/>
      <c r="C1" s="3"/>
      <c r="D1" s="3"/>
      <c r="E1" s="3"/>
      <c r="F1" s="3"/>
      <c r="G1" s="3"/>
    </row>
    <row r="2" spans="1:7" ht="19" x14ac:dyDescent="0.25">
      <c r="A2" s="3"/>
      <c r="B2" s="359" t="s">
        <v>159</v>
      </c>
      <c r="C2" s="359"/>
      <c r="D2" s="6"/>
      <c r="E2" s="6"/>
      <c r="F2" s="7"/>
      <c r="G2" s="7"/>
    </row>
    <row r="3" spans="1:7" ht="20" thickBot="1" x14ac:dyDescent="0.3">
      <c r="A3" s="3"/>
      <c r="B3" s="3" t="s">
        <v>24</v>
      </c>
      <c r="C3" s="3"/>
      <c r="D3" s="6"/>
      <c r="E3" s="6"/>
      <c r="F3" s="7"/>
      <c r="G3" s="7"/>
    </row>
    <row r="4" spans="1:7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17</v>
      </c>
      <c r="E4" s="155"/>
      <c r="F4" s="355" t="s">
        <v>49</v>
      </c>
      <c r="G4" s="355" t="s">
        <v>1</v>
      </c>
    </row>
    <row r="5" spans="1:7" ht="15" customHeight="1" thickBot="1" x14ac:dyDescent="0.25">
      <c r="A5" s="356"/>
      <c r="B5" s="357"/>
      <c r="C5" s="357"/>
      <c r="D5" s="355"/>
      <c r="E5" s="155"/>
      <c r="F5" s="355"/>
      <c r="G5" s="355"/>
    </row>
    <row r="6" spans="1:7" ht="15" customHeight="1" thickBot="1" x14ac:dyDescent="0.25">
      <c r="A6" s="356"/>
      <c r="B6" s="357"/>
      <c r="C6" s="357"/>
      <c r="D6" s="355"/>
      <c r="E6" s="155"/>
      <c r="F6" s="355"/>
      <c r="G6" s="355"/>
    </row>
    <row r="7" spans="1:7" ht="15" customHeight="1" thickBot="1" x14ac:dyDescent="0.25">
      <c r="A7" s="356"/>
      <c r="B7" s="357"/>
      <c r="C7" s="357"/>
      <c r="D7" s="355"/>
      <c r="E7" s="155"/>
      <c r="F7" s="355"/>
      <c r="G7" s="355"/>
    </row>
    <row r="8" spans="1:7" ht="15" customHeight="1" thickBot="1" x14ac:dyDescent="0.25">
      <c r="A8" s="356"/>
      <c r="B8" s="357"/>
      <c r="C8" s="357"/>
      <c r="D8" s="355"/>
      <c r="E8" s="155"/>
      <c r="F8" s="355"/>
      <c r="G8" s="355"/>
    </row>
    <row r="9" spans="1:7" ht="15" customHeight="1" thickBot="1" x14ac:dyDescent="0.25">
      <c r="A9" s="356"/>
      <c r="B9" s="357"/>
      <c r="C9" s="357"/>
      <c r="D9" s="355"/>
      <c r="E9" s="155"/>
      <c r="F9" s="355"/>
      <c r="G9" s="355"/>
    </row>
    <row r="10" spans="1:7" ht="15" customHeight="1" thickBot="1" x14ac:dyDescent="0.25">
      <c r="A10" s="356"/>
      <c r="B10" s="357"/>
      <c r="C10" s="357"/>
      <c r="D10" s="355"/>
      <c r="E10" s="155"/>
      <c r="F10" s="355"/>
      <c r="G10" s="355"/>
    </row>
    <row r="11" spans="1:7" ht="15.75" customHeight="1" thickBot="1" x14ac:dyDescent="0.25">
      <c r="A11" s="356"/>
      <c r="B11" s="357"/>
      <c r="C11" s="357"/>
      <c r="D11" s="355"/>
      <c r="E11" s="155"/>
      <c r="F11" s="355"/>
      <c r="G11" s="355"/>
    </row>
    <row r="12" spans="1:7" ht="16" x14ac:dyDescent="0.2">
      <c r="A12" s="71"/>
      <c r="B12" s="71"/>
      <c r="C12" s="71"/>
      <c r="D12" s="73"/>
      <c r="E12" s="156"/>
      <c r="F12" s="74"/>
      <c r="G12" s="74"/>
    </row>
    <row r="13" spans="1:7" ht="29.25" customHeight="1" x14ac:dyDescent="0.2">
      <c r="A13" s="79">
        <f>'D Kopā'!A12</f>
        <v>1</v>
      </c>
      <c r="B13" s="79" t="str">
        <f>'D Kopā'!B12</f>
        <v>Ņikita Suša</v>
      </c>
      <c r="C13" s="79" t="str">
        <f>'D Kopā'!D12</f>
        <v>BJC Daugmale</v>
      </c>
      <c r="D13" s="78">
        <v>3.7731481481481483E-3</v>
      </c>
      <c r="E13" s="136"/>
      <c r="F13" s="78"/>
      <c r="G13" s="79">
        <v>6</v>
      </c>
    </row>
    <row r="14" spans="1:7" ht="18" customHeight="1" x14ac:dyDescent="0.2">
      <c r="A14" s="79">
        <f>'D Kopā'!A13</f>
        <v>2</v>
      </c>
      <c r="B14" s="79" t="str">
        <f>'D Kopā'!B13</f>
        <v>Mikus Dilāns</v>
      </c>
      <c r="C14" s="79" t="str">
        <f>'D Kopā'!D13</f>
        <v>BJC Daugmale</v>
      </c>
      <c r="D14" s="78" t="s">
        <v>185</v>
      </c>
      <c r="E14" s="136"/>
      <c r="F14" s="78"/>
      <c r="G14" s="79" t="s">
        <v>48</v>
      </c>
    </row>
    <row r="15" spans="1:7" ht="19.5" customHeight="1" x14ac:dyDescent="0.2">
      <c r="A15" s="79">
        <f>'D Kopā'!A14</f>
        <v>3</v>
      </c>
      <c r="B15" s="79" t="str">
        <f>'D Kopā'!B14</f>
        <v>Viktors Bojevovičs</v>
      </c>
      <c r="C15" s="79" t="str">
        <f>'D Kopā'!D14</f>
        <v>RĶVS</v>
      </c>
      <c r="D15" s="136" t="s">
        <v>185</v>
      </c>
      <c r="E15" s="136"/>
      <c r="F15" s="78"/>
      <c r="G15" s="79" t="s">
        <v>48</v>
      </c>
    </row>
    <row r="16" spans="1:7" ht="21" customHeight="1" x14ac:dyDescent="0.2">
      <c r="A16" s="79">
        <f>'D Kopā'!A15</f>
        <v>4</v>
      </c>
      <c r="B16" s="79" t="str">
        <f>'D Kopā'!B15</f>
        <v>Valters Lapickis</v>
      </c>
      <c r="C16" s="79" t="str">
        <f>'D Kopā'!D15</f>
        <v>BJC Daugmale</v>
      </c>
      <c r="D16" s="78">
        <v>3.2407407407407406E-3</v>
      </c>
      <c r="E16" s="136"/>
      <c r="F16" s="78"/>
      <c r="G16" s="79">
        <v>5</v>
      </c>
    </row>
    <row r="17" spans="1:7" ht="18.75" customHeight="1" x14ac:dyDescent="0.2">
      <c r="A17" s="79">
        <f>'D Kopā'!A16</f>
        <v>5</v>
      </c>
      <c r="B17" s="79" t="str">
        <f>'D Kopā'!B16</f>
        <v>Atjoms Sigaļetovs</v>
      </c>
      <c r="C17" s="79" t="str">
        <f>'D Kopā'!D16</f>
        <v>BJC Daugmale</v>
      </c>
      <c r="D17" s="78" t="s">
        <v>185</v>
      </c>
      <c r="E17" s="136"/>
      <c r="F17" s="78"/>
      <c r="G17" s="79" t="s">
        <v>48</v>
      </c>
    </row>
    <row r="18" spans="1:7" x14ac:dyDescent="0.2">
      <c r="A18" s="79">
        <f>'D Kopā'!A17</f>
        <v>6</v>
      </c>
      <c r="B18" s="79" t="str">
        <f>'D Kopā'!B17</f>
        <v>Kristers Gailis</v>
      </c>
      <c r="C18" s="79" t="str">
        <f>'D Kopā'!D17</f>
        <v>BJC Daugmale</v>
      </c>
      <c r="D18" s="78" t="s">
        <v>185</v>
      </c>
      <c r="E18" s="136"/>
      <c r="F18" s="78"/>
      <c r="G18" s="79" t="s">
        <v>48</v>
      </c>
    </row>
    <row r="19" spans="1:7" x14ac:dyDescent="0.2">
      <c r="A19" s="79">
        <f>'D Kopā'!A18</f>
        <v>7</v>
      </c>
      <c r="B19" s="79" t="str">
        <f>'D Kopā'!B18</f>
        <v>Kirils Stepanovs</v>
      </c>
      <c r="C19" s="79" t="str">
        <f>'D Kopā'!D18</f>
        <v>BJC Daugmale</v>
      </c>
      <c r="D19" s="78">
        <v>2.3379629629629631E-3</v>
      </c>
      <c r="E19" s="136"/>
      <c r="F19" s="78"/>
      <c r="G19" s="79">
        <v>3</v>
      </c>
    </row>
    <row r="20" spans="1:7" x14ac:dyDescent="0.2">
      <c r="A20" s="79">
        <f>'D Kopā'!A19</f>
        <v>8</v>
      </c>
      <c r="B20" s="79" t="str">
        <f>'D Kopā'!B19</f>
        <v>Niklāvs Eglītis</v>
      </c>
      <c r="C20" s="79" t="str">
        <f>'D Kopā'!D19</f>
        <v>RSP</v>
      </c>
      <c r="D20" s="136">
        <v>1.1226851851851851E-3</v>
      </c>
      <c r="E20" s="136"/>
      <c r="F20" s="78"/>
      <c r="G20" s="79">
        <v>1</v>
      </c>
    </row>
    <row r="21" spans="1:7" x14ac:dyDescent="0.2">
      <c r="A21" s="79">
        <f>'D Kopā'!A20</f>
        <v>9</v>
      </c>
      <c r="B21" s="79" t="str">
        <f>'D Kopā'!B20</f>
        <v>Ansis Nurža</v>
      </c>
      <c r="C21" s="79" t="str">
        <f>'D Kopā'!D20</f>
        <v>RSP</v>
      </c>
      <c r="D21" s="78">
        <v>2.0717592592592593E-3</v>
      </c>
      <c r="E21" s="136"/>
      <c r="F21" s="78"/>
      <c r="G21" s="79">
        <v>2</v>
      </c>
    </row>
    <row r="22" spans="1:7" x14ac:dyDescent="0.2">
      <c r="A22" s="79">
        <f>'D Kopā'!A21</f>
        <v>10</v>
      </c>
      <c r="B22" s="79" t="str">
        <f>'D Kopā'!B21</f>
        <v>Mārtņš Meikšāns</v>
      </c>
      <c r="C22" s="79" t="str">
        <f>'D Kopā'!D21</f>
        <v>RSP</v>
      </c>
      <c r="D22" s="141">
        <v>4.4560185185185189E-3</v>
      </c>
      <c r="E22" s="141"/>
      <c r="F22" s="78"/>
      <c r="G22" s="79">
        <v>8</v>
      </c>
    </row>
    <row r="23" spans="1:7" x14ac:dyDescent="0.2">
      <c r="A23" s="79">
        <f>'D Kopā'!A22</f>
        <v>11</v>
      </c>
      <c r="B23" s="79" t="str">
        <f>'D Kopā'!B22</f>
        <v xml:space="preserve">Oskars Flipovičs </v>
      </c>
      <c r="C23" s="79" t="str">
        <f>'D Kopā'!D22</f>
        <v>BJC Daugmale</v>
      </c>
      <c r="D23" s="78">
        <v>3.8310185185185183E-3</v>
      </c>
      <c r="E23" s="136"/>
      <c r="F23" s="78"/>
      <c r="G23" s="79">
        <v>7</v>
      </c>
    </row>
    <row r="24" spans="1:7" x14ac:dyDescent="0.2">
      <c r="A24" s="79">
        <f>'D Kopā'!A23</f>
        <v>12</v>
      </c>
      <c r="B24" s="79" t="str">
        <f>'D Kopā'!B23</f>
        <v>Artūrs Kudiņš</v>
      </c>
      <c r="C24" s="79" t="str">
        <f>'D Kopā'!D23</f>
        <v>BJC Daugmale</v>
      </c>
      <c r="D24" s="78">
        <v>2.9050925925925928E-3</v>
      </c>
      <c r="E24" s="136"/>
      <c r="F24" s="78"/>
      <c r="G24" s="79">
        <v>4</v>
      </c>
    </row>
    <row r="25" spans="1:7" hidden="1" x14ac:dyDescent="0.2">
      <c r="A25" s="79">
        <f>'D Kopā'!A24</f>
        <v>13</v>
      </c>
      <c r="B25" s="79">
        <f>'D Kopā'!B24</f>
        <v>0</v>
      </c>
      <c r="C25" s="79">
        <f>'D Kopā'!D24</f>
        <v>0</v>
      </c>
      <c r="D25" s="78"/>
      <c r="E25" s="136"/>
      <c r="F25" s="78"/>
      <c r="G25" s="79"/>
    </row>
    <row r="26" spans="1:7" hidden="1" x14ac:dyDescent="0.2">
      <c r="A26" s="79">
        <v>14</v>
      </c>
      <c r="B26" s="79">
        <f>'D Kopā'!B25</f>
        <v>0</v>
      </c>
      <c r="C26" s="79">
        <f>'D Kopā'!D25</f>
        <v>0</v>
      </c>
      <c r="D26" s="78"/>
      <c r="E26" s="136"/>
      <c r="F26" s="78"/>
      <c r="G26" s="79"/>
    </row>
    <row r="27" spans="1:7" ht="16" hidden="1" x14ac:dyDescent="0.2">
      <c r="A27" s="79">
        <v>15</v>
      </c>
      <c r="B27" s="109"/>
      <c r="C27" s="109"/>
      <c r="D27" s="78"/>
      <c r="E27" s="136"/>
      <c r="F27" s="78"/>
      <c r="G27" s="79"/>
    </row>
    <row r="28" spans="1:7" ht="16" hidden="1" x14ac:dyDescent="0.2">
      <c r="A28" s="79">
        <v>16</v>
      </c>
      <c r="B28" s="109"/>
      <c r="C28" s="109"/>
      <c r="D28" s="78"/>
      <c r="E28" s="136"/>
      <c r="F28" s="78"/>
      <c r="G28" s="79"/>
    </row>
    <row r="29" spans="1:7" ht="16" hidden="1" x14ac:dyDescent="0.2">
      <c r="A29" s="79">
        <v>17</v>
      </c>
      <c r="B29" s="109"/>
      <c r="C29" s="109"/>
      <c r="D29" s="78"/>
      <c r="E29" s="136"/>
      <c r="F29" s="78"/>
      <c r="G29" s="79"/>
    </row>
    <row r="30" spans="1:7" ht="16" hidden="1" x14ac:dyDescent="0.2">
      <c r="A30" s="79">
        <v>18</v>
      </c>
      <c r="B30" s="109"/>
      <c r="C30" s="109"/>
      <c r="D30" s="78"/>
      <c r="E30" s="136"/>
      <c r="F30" s="78"/>
      <c r="G30" s="79"/>
    </row>
    <row r="31" spans="1:7" ht="16" hidden="1" x14ac:dyDescent="0.2">
      <c r="A31" s="79">
        <v>19</v>
      </c>
      <c r="B31" s="109"/>
      <c r="C31" s="109"/>
      <c r="D31" s="78"/>
      <c r="E31" s="136"/>
      <c r="F31" s="78"/>
      <c r="G31" s="79"/>
    </row>
    <row r="32" spans="1:7" ht="16" hidden="1" x14ac:dyDescent="0.2">
      <c r="A32" s="79">
        <v>20</v>
      </c>
      <c r="B32" s="109"/>
      <c r="C32" s="109"/>
      <c r="D32" s="78"/>
      <c r="E32" s="136"/>
      <c r="F32" s="78"/>
      <c r="G32" s="79"/>
    </row>
    <row r="33" spans="1:11" ht="16" hidden="1" x14ac:dyDescent="0.2">
      <c r="A33" s="79">
        <v>21</v>
      </c>
      <c r="B33" s="109"/>
      <c r="C33" s="109"/>
      <c r="D33" s="78"/>
      <c r="E33" s="136"/>
      <c r="F33" s="78"/>
      <c r="G33" s="79"/>
    </row>
    <row r="34" spans="1:11" hidden="1" x14ac:dyDescent="0.2">
      <c r="A34" s="26"/>
      <c r="B34" s="26"/>
      <c r="C34" s="26"/>
      <c r="D34" s="26"/>
      <c r="E34" s="26"/>
      <c r="F34" s="26"/>
      <c r="G34" s="26"/>
    </row>
    <row r="35" spans="1:11" x14ac:dyDescent="0.2">
      <c r="A35" s="13"/>
      <c r="B35" s="13"/>
      <c r="C35" s="13"/>
      <c r="D35" s="13"/>
      <c r="E35" s="13"/>
      <c r="F35" s="13"/>
      <c r="G35" s="13"/>
    </row>
    <row r="36" spans="1:11" ht="19" x14ac:dyDescent="0.25">
      <c r="A36" s="185" t="str">
        <f>'D Kopā'!A1:Q1</f>
        <v>Rīgas atklātās sacensības sporta tūrisma un alpīnisma tehnikā  2018.gada 15. aprīlī</v>
      </c>
      <c r="B36" s="185"/>
      <c r="C36" s="185"/>
      <c r="D36" s="185"/>
      <c r="E36" s="185"/>
      <c r="F36" s="185"/>
      <c r="G36" s="185"/>
    </row>
    <row r="37" spans="1:11" ht="17.25" customHeight="1" x14ac:dyDescent="0.25">
      <c r="A37" s="3"/>
      <c r="B37" s="359" t="s">
        <v>159</v>
      </c>
      <c r="C37" s="359"/>
      <c r="D37" s="6"/>
      <c r="E37" s="6"/>
      <c r="F37" s="7"/>
      <c r="G37" s="7"/>
    </row>
    <row r="38" spans="1:11" ht="17.25" customHeight="1" thickBot="1" x14ac:dyDescent="0.3">
      <c r="A38" s="3"/>
      <c r="B38" s="3" t="s">
        <v>40</v>
      </c>
      <c r="C38" s="3"/>
      <c r="D38" s="6"/>
      <c r="E38" s="6"/>
      <c r="F38" s="7"/>
      <c r="G38" s="7"/>
    </row>
    <row r="39" spans="1:11" ht="16.5" customHeight="1" thickBot="1" x14ac:dyDescent="0.25">
      <c r="A39" s="356" t="s">
        <v>2</v>
      </c>
      <c r="B39" s="357" t="s">
        <v>3</v>
      </c>
      <c r="C39" s="357" t="s">
        <v>0</v>
      </c>
      <c r="D39" s="355" t="s">
        <v>17</v>
      </c>
      <c r="E39" s="355" t="s">
        <v>49</v>
      </c>
      <c r="F39" s="355" t="s">
        <v>6</v>
      </c>
      <c r="G39" s="355" t="s">
        <v>1</v>
      </c>
      <c r="K39">
        <f>'D margas'!E42</f>
        <v>0</v>
      </c>
    </row>
    <row r="40" spans="1:11" ht="15.75" customHeight="1" thickBot="1" x14ac:dyDescent="0.25">
      <c r="A40" s="356"/>
      <c r="B40" s="357"/>
      <c r="C40" s="357"/>
      <c r="D40" s="355"/>
      <c r="E40" s="355"/>
      <c r="F40" s="355"/>
      <c r="G40" s="355"/>
    </row>
    <row r="41" spans="1:11" ht="15" customHeight="1" thickBot="1" x14ac:dyDescent="0.25">
      <c r="A41" s="356"/>
      <c r="B41" s="357"/>
      <c r="C41" s="357"/>
      <c r="D41" s="355"/>
      <c r="E41" s="355"/>
      <c r="F41" s="355"/>
      <c r="G41" s="355"/>
    </row>
    <row r="42" spans="1:11" ht="15" customHeight="1" thickBot="1" x14ac:dyDescent="0.25">
      <c r="A42" s="356"/>
      <c r="B42" s="357"/>
      <c r="C42" s="357"/>
      <c r="D42" s="355"/>
      <c r="E42" s="355"/>
      <c r="F42" s="355"/>
      <c r="G42" s="355"/>
    </row>
    <row r="43" spans="1:11" ht="15" customHeight="1" thickBot="1" x14ac:dyDescent="0.25">
      <c r="A43" s="356"/>
      <c r="B43" s="357"/>
      <c r="C43" s="357"/>
      <c r="D43" s="355"/>
      <c r="E43" s="355"/>
      <c r="F43" s="355"/>
      <c r="G43" s="355"/>
    </row>
    <row r="44" spans="1:11" ht="15" customHeight="1" thickBot="1" x14ac:dyDescent="0.25">
      <c r="A44" s="356"/>
      <c r="B44" s="357"/>
      <c r="C44" s="357"/>
      <c r="D44" s="355"/>
      <c r="E44" s="355"/>
      <c r="F44" s="355"/>
      <c r="G44" s="355"/>
    </row>
    <row r="45" spans="1:11" ht="15" customHeight="1" thickBot="1" x14ac:dyDescent="0.25">
      <c r="A45" s="356"/>
      <c r="B45" s="357"/>
      <c r="C45" s="357"/>
      <c r="D45" s="355"/>
      <c r="E45" s="355"/>
      <c r="F45" s="355"/>
      <c r="G45" s="355"/>
    </row>
    <row r="46" spans="1:11" ht="15.75" customHeight="1" thickBot="1" x14ac:dyDescent="0.25">
      <c r="A46" s="356"/>
      <c r="B46" s="357"/>
      <c r="C46" s="357"/>
      <c r="D46" s="355"/>
      <c r="E46" s="355"/>
      <c r="F46" s="355"/>
      <c r="G46" s="355"/>
    </row>
    <row r="47" spans="1:11" ht="16" x14ac:dyDescent="0.2">
      <c r="A47" s="71"/>
      <c r="B47" s="71"/>
      <c r="C47" s="71"/>
      <c r="D47" s="73"/>
      <c r="E47" s="180"/>
      <c r="F47" s="74"/>
      <c r="G47" s="74"/>
    </row>
    <row r="48" spans="1:11" x14ac:dyDescent="0.2">
      <c r="A48" s="79">
        <f>'D Kopā'!A40</f>
        <v>1</v>
      </c>
      <c r="B48" s="79" t="str">
        <f>'D Kopā'!B40</f>
        <v>Darjana Treļudova</v>
      </c>
      <c r="C48" s="79" t="str">
        <f>'D Kopā'!D40</f>
        <v>BJC Daugmale</v>
      </c>
      <c r="D48" s="78" t="s">
        <v>185</v>
      </c>
      <c r="E48" s="180"/>
      <c r="F48" s="78"/>
      <c r="G48" s="79"/>
    </row>
    <row r="49" spans="1:7" x14ac:dyDescent="0.2">
      <c r="A49" s="79">
        <f>'D Kopā'!A41</f>
        <v>2</v>
      </c>
      <c r="B49" s="79" t="str">
        <f>'D Kopā'!B41</f>
        <v>Veronika Ardova</v>
      </c>
      <c r="C49" s="79" t="str">
        <f>'D Kopā'!D41</f>
        <v>BJC Daugmale</v>
      </c>
      <c r="D49" s="78" t="s">
        <v>185</v>
      </c>
      <c r="E49" s="180"/>
      <c r="F49" s="78"/>
      <c r="G49" s="79"/>
    </row>
    <row r="50" spans="1:7" x14ac:dyDescent="0.2">
      <c r="A50" s="79">
        <f>'D Kopā'!A42</f>
        <v>3</v>
      </c>
      <c r="B50" s="79" t="str">
        <f>'D Kopā'!B42</f>
        <v>Tatjana Matvejeva</v>
      </c>
      <c r="C50" s="79" t="str">
        <f>'D Kopā'!D42</f>
        <v>BJC Daugmale</v>
      </c>
      <c r="D50" s="78" t="s">
        <v>185</v>
      </c>
      <c r="E50" s="180"/>
      <c r="F50" s="78"/>
      <c r="G50" s="79"/>
    </row>
    <row r="51" spans="1:7" x14ac:dyDescent="0.2">
      <c r="A51" s="79">
        <f>'D Kopā'!A43</f>
        <v>4</v>
      </c>
      <c r="B51" s="79" t="str">
        <f>'D Kopā'!B43</f>
        <v>Elizabete Ponomarenko</v>
      </c>
      <c r="C51" s="79" t="str">
        <f>'D Kopā'!D43</f>
        <v>BJC Daugmale</v>
      </c>
      <c r="D51" s="78" t="s">
        <v>185</v>
      </c>
      <c r="E51" s="180"/>
      <c r="F51" s="78"/>
      <c r="G51" s="79"/>
    </row>
    <row r="52" spans="1:7" x14ac:dyDescent="0.2">
      <c r="A52" s="79">
        <f>'D Kopā'!A44</f>
        <v>5</v>
      </c>
      <c r="B52" s="79" t="str">
        <f>'D Kopā'!B44</f>
        <v>Ella Ķeniņa</v>
      </c>
      <c r="C52" s="79" t="str">
        <f>'D Kopā'!D44</f>
        <v>BJC Daugmale</v>
      </c>
      <c r="D52" s="78">
        <v>2.7777777777777779E-3</v>
      </c>
      <c r="E52" s="180"/>
      <c r="F52" s="78"/>
      <c r="G52" s="79">
        <v>3</v>
      </c>
    </row>
    <row r="53" spans="1:7" x14ac:dyDescent="0.2">
      <c r="A53" s="79">
        <f>'D Kopā'!A45</f>
        <v>6</v>
      </c>
      <c r="B53" s="79" t="str">
        <f>'D Kopā'!B45</f>
        <v>Patrisija Aija Sporne</v>
      </c>
      <c r="C53" s="79" t="str">
        <f>'D Kopā'!D45</f>
        <v>BJC Daugmale</v>
      </c>
      <c r="D53" s="78" t="s">
        <v>185</v>
      </c>
      <c r="E53" s="180"/>
      <c r="F53" s="78"/>
      <c r="G53" s="79"/>
    </row>
    <row r="54" spans="1:7" x14ac:dyDescent="0.2">
      <c r="A54" s="79">
        <f>'D Kopā'!A46</f>
        <v>7</v>
      </c>
      <c r="B54" s="79" t="str">
        <f>'D Kopā'!B46</f>
        <v>Tīna Marta Mikulāne</v>
      </c>
      <c r="C54" s="79" t="str">
        <f>'D Kopā'!D46</f>
        <v>BJC Daugmale</v>
      </c>
      <c r="D54" s="78">
        <v>2.8356481481481479E-3</v>
      </c>
      <c r="E54" s="180"/>
      <c r="F54" s="78"/>
      <c r="G54" s="79">
        <v>4</v>
      </c>
    </row>
    <row r="55" spans="1:7" x14ac:dyDescent="0.2">
      <c r="A55" s="79">
        <f>'D Kopā'!A47</f>
        <v>8</v>
      </c>
      <c r="B55" s="79" t="str">
        <f>'D Kopā'!B47</f>
        <v>Oļesja Bačurina</v>
      </c>
      <c r="C55" s="79" t="str">
        <f>'D Kopā'!D47</f>
        <v>BJC Daugmale</v>
      </c>
      <c r="D55" s="78" t="s">
        <v>185</v>
      </c>
      <c r="E55" s="180"/>
      <c r="F55" s="78"/>
      <c r="G55" s="79"/>
    </row>
    <row r="56" spans="1:7" x14ac:dyDescent="0.2">
      <c r="A56" s="79">
        <f>'D Kopā'!A48</f>
        <v>9</v>
      </c>
      <c r="B56" s="79" t="str">
        <f>'D Kopā'!B48</f>
        <v>Emīlija Rastargujeva</v>
      </c>
      <c r="C56" s="79" t="str">
        <f>'D Kopā'!D48</f>
        <v>BJC Daugmale</v>
      </c>
      <c r="D56" s="78" t="s">
        <v>185</v>
      </c>
      <c r="E56" s="180"/>
      <c r="F56" s="78"/>
      <c r="G56" s="79"/>
    </row>
    <row r="57" spans="1:7" x14ac:dyDescent="0.2">
      <c r="A57" s="79">
        <f>'D Kopā'!A49</f>
        <v>10</v>
      </c>
      <c r="B57" s="79" t="str">
        <f>'D Kopā'!B49</f>
        <v>Krista Lejiete</v>
      </c>
      <c r="C57" s="79" t="str">
        <f>'D Kopā'!D49</f>
        <v>BJC Daugmale</v>
      </c>
      <c r="D57" s="78">
        <v>2.2800925925925927E-3</v>
      </c>
      <c r="E57" s="180"/>
      <c r="F57" s="78"/>
      <c r="G57" s="79">
        <v>2</v>
      </c>
    </row>
    <row r="58" spans="1:7" x14ac:dyDescent="0.2">
      <c r="A58" s="79">
        <f>'D Kopā'!A50</f>
        <v>11</v>
      </c>
      <c r="B58" s="79" t="str">
        <f>'D Kopā'!B50</f>
        <v>Vladislava Moļeva</v>
      </c>
      <c r="C58" s="79" t="str">
        <f>'D Kopā'!D50</f>
        <v>BJC Daugmale</v>
      </c>
      <c r="D58" s="78">
        <v>1.9328703703703704E-3</v>
      </c>
      <c r="E58" s="180"/>
      <c r="F58" s="78"/>
      <c r="G58" s="79">
        <v>1</v>
      </c>
    </row>
    <row r="59" spans="1:7" x14ac:dyDescent="0.2">
      <c r="A59" s="79">
        <f>'D Kopā'!A51</f>
        <v>12</v>
      </c>
      <c r="B59" s="79" t="str">
        <f>'D Kopā'!B51</f>
        <v>Anete Kūlupa</v>
      </c>
      <c r="C59" s="79" t="str">
        <f>'D Kopā'!D51</f>
        <v>BJC Daugmale</v>
      </c>
      <c r="D59" s="78">
        <v>5.8449074074074072E-3</v>
      </c>
      <c r="E59" s="180"/>
      <c r="F59" s="78"/>
      <c r="G59" s="79">
        <v>5</v>
      </c>
    </row>
    <row r="60" spans="1:7" x14ac:dyDescent="0.2">
      <c r="A60" s="79" t="e">
        <f>'D Kopā'!#REF!</f>
        <v>#REF!</v>
      </c>
      <c r="B60" s="79"/>
      <c r="C60" s="79"/>
      <c r="D60" s="78"/>
      <c r="E60" s="180"/>
      <c r="F60" s="78"/>
      <c r="G60" s="79"/>
    </row>
    <row r="61" spans="1:7" x14ac:dyDescent="0.2">
      <c r="A61" s="79" t="e">
        <f>'D Kopā'!#REF!</f>
        <v>#REF!</v>
      </c>
      <c r="B61" s="79"/>
      <c r="C61" s="79"/>
      <c r="D61" s="78"/>
      <c r="E61" s="83"/>
      <c r="F61" s="78"/>
      <c r="G61" s="79"/>
    </row>
    <row r="62" spans="1:7" hidden="1" x14ac:dyDescent="0.2">
      <c r="A62" s="79">
        <f>'D Kopā'!A52</f>
        <v>15</v>
      </c>
      <c r="B62" s="79">
        <f>'D Kopā'!B52</f>
        <v>0</v>
      </c>
      <c r="C62" s="79">
        <f>'D Kopā'!D52</f>
        <v>0</v>
      </c>
      <c r="D62" s="78"/>
      <c r="E62" s="83"/>
      <c r="F62" s="78"/>
      <c r="G62" s="79"/>
    </row>
    <row r="63" spans="1:7" hidden="1" x14ac:dyDescent="0.2">
      <c r="A63" s="79">
        <f>'D Kopā'!A53</f>
        <v>16</v>
      </c>
      <c r="B63" s="79">
        <f>'D Kopā'!B53</f>
        <v>0</v>
      </c>
      <c r="C63" s="79">
        <f>'D Kopā'!D53</f>
        <v>0</v>
      </c>
      <c r="D63" s="78"/>
      <c r="E63" s="83"/>
      <c r="F63" s="78"/>
      <c r="G63" s="79"/>
    </row>
    <row r="64" spans="1:7" hidden="1" x14ac:dyDescent="0.2">
      <c r="A64" s="79">
        <f>'D Kopā'!A54</f>
        <v>17</v>
      </c>
      <c r="B64" s="79">
        <f>'D Kopā'!B54</f>
        <v>0</v>
      </c>
      <c r="C64" s="79">
        <f>'D Kopā'!D54</f>
        <v>0</v>
      </c>
      <c r="D64" s="78"/>
      <c r="E64" s="83"/>
      <c r="F64" s="78"/>
      <c r="G64" s="84"/>
    </row>
    <row r="65" spans="1:7" ht="14.25" hidden="1" customHeight="1" x14ac:dyDescent="0.2">
      <c r="A65" s="79">
        <f>'D Kopā'!A55</f>
        <v>18</v>
      </c>
      <c r="B65" s="79">
        <f>'D Kopā'!B55</f>
        <v>0</v>
      </c>
      <c r="C65" s="79">
        <f>'D Kopā'!D55</f>
        <v>0</v>
      </c>
      <c r="D65" s="80"/>
      <c r="E65" s="80"/>
      <c r="F65" s="78"/>
      <c r="G65" s="80"/>
    </row>
    <row r="66" spans="1:7" hidden="1" x14ac:dyDescent="0.2">
      <c r="A66" s="79">
        <f>'D Kopā'!A56</f>
        <v>19</v>
      </c>
      <c r="B66" s="79">
        <f>'D Kopā'!B56</f>
        <v>0</v>
      </c>
      <c r="C66" s="79">
        <f>'D Kopā'!D56</f>
        <v>0</v>
      </c>
      <c r="D66" s="138"/>
      <c r="E66" s="138"/>
      <c r="F66" s="78"/>
      <c r="G66" s="80"/>
    </row>
    <row r="67" spans="1:7" hidden="1" x14ac:dyDescent="0.2">
      <c r="A67" s="79">
        <f>'D Kopā'!A57</f>
        <v>20</v>
      </c>
      <c r="B67" s="79">
        <f>'D Kopā'!B57</f>
        <v>0</v>
      </c>
      <c r="C67" s="79">
        <f>'D Kopā'!D57</f>
        <v>0</v>
      </c>
      <c r="D67" s="136"/>
      <c r="E67" s="136"/>
      <c r="F67" s="78"/>
      <c r="G67" s="84"/>
    </row>
    <row r="68" spans="1:7" hidden="1" x14ac:dyDescent="0.2">
      <c r="A68" s="79">
        <f>'D Kopā'!A58</f>
        <v>21</v>
      </c>
      <c r="B68" s="79">
        <f>'D Kopā'!B58</f>
        <v>0</v>
      </c>
      <c r="C68" s="79">
        <f>'D Kopā'!D58</f>
        <v>0</v>
      </c>
      <c r="D68" s="136"/>
      <c r="E68" s="136"/>
      <c r="F68" s="78"/>
      <c r="G68" s="84"/>
    </row>
    <row r="69" spans="1:7" hidden="1" x14ac:dyDescent="0.2">
      <c r="A69" s="84"/>
      <c r="B69" s="79">
        <f>'D Kopā'!B59</f>
        <v>0</v>
      </c>
      <c r="C69" s="79">
        <f>'D Kopā'!D59</f>
        <v>0</v>
      </c>
      <c r="D69" s="136"/>
      <c r="E69" s="136"/>
      <c r="F69" s="78"/>
      <c r="G69" s="84"/>
    </row>
  </sheetData>
  <sheetProtection selectLockedCells="1" selectUnlockedCells="1"/>
  <autoFilter ref="A12:K12">
    <sortState ref="A13:K33">
      <sortCondition ref="A12"/>
    </sortState>
  </autoFilter>
  <mergeCells count="15">
    <mergeCell ref="B2:C2"/>
    <mergeCell ref="A4:A11"/>
    <mergeCell ref="B4:B11"/>
    <mergeCell ref="C4:C11"/>
    <mergeCell ref="D4:D11"/>
    <mergeCell ref="F4:F11"/>
    <mergeCell ref="G4:G11"/>
    <mergeCell ref="B37:C37"/>
    <mergeCell ref="A39:A46"/>
    <mergeCell ref="B39:B46"/>
    <mergeCell ref="C39:C46"/>
    <mergeCell ref="D39:D46"/>
    <mergeCell ref="F39:F46"/>
    <mergeCell ref="G39:G46"/>
    <mergeCell ref="E39:E46"/>
  </mergeCells>
  <phoneticPr fontId="5" type="noConversion"/>
  <pageMargins left="0.70866141732283472" right="0.70866141732283472" top="0.74803149606299213" bottom="0.74803149606299213" header="0.51181102362204722" footer="0.51181102362204722"/>
  <pageSetup paperSize="9" scale="87" firstPageNumber="0" orientation="portrait" verticalDpi="300" r:id="rId1"/>
  <headerFooter alignWithMargins="0"/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68"/>
  <sheetViews>
    <sheetView view="pageBreakPreview" topLeftCell="A37" zoomScale="130" zoomScaleSheetLayoutView="130" workbookViewId="0">
      <selection activeCell="G56" sqref="G56"/>
    </sheetView>
  </sheetViews>
  <sheetFormatPr baseColWidth="10" defaultColWidth="8.83203125" defaultRowHeight="15" x14ac:dyDescent="0.2"/>
  <cols>
    <col min="1" max="1" width="7.5" customWidth="1"/>
    <col min="2" max="2" width="32.1640625" customWidth="1"/>
    <col min="3" max="3" width="25.5" customWidth="1"/>
    <col min="4" max="4" width="13.83203125" customWidth="1"/>
    <col min="5" max="5" width="13.83203125" hidden="1" customWidth="1"/>
    <col min="6" max="6" width="11" hidden="1" customWidth="1"/>
    <col min="7" max="7" width="14.83203125" customWidth="1"/>
  </cols>
  <sheetData>
    <row r="1" spans="1:7" ht="19" x14ac:dyDescent="0.25">
      <c r="A1" s="359" t="str">
        <f>'D Kopā'!A1:Q1</f>
        <v>Rīgas atklātās sacensības sporta tūrisma un alpīnisma tehnikā  2018.gada 15. aprīlī</v>
      </c>
      <c r="B1" s="359"/>
      <c r="C1" s="359"/>
      <c r="D1" s="359"/>
      <c r="E1" s="359"/>
      <c r="F1" s="359"/>
      <c r="G1" s="359"/>
    </row>
    <row r="2" spans="1:7" ht="19" x14ac:dyDescent="0.25">
      <c r="A2" s="3"/>
      <c r="B2" s="359" t="s">
        <v>51</v>
      </c>
      <c r="C2" s="359"/>
      <c r="D2" s="6"/>
      <c r="E2" s="6"/>
      <c r="F2" s="7"/>
      <c r="G2" s="7"/>
    </row>
    <row r="3" spans="1:7" ht="20" thickBot="1" x14ac:dyDescent="0.3">
      <c r="A3" s="3"/>
      <c r="B3" s="3" t="s">
        <v>24</v>
      </c>
      <c r="C3" s="3"/>
      <c r="D3" s="6"/>
      <c r="E3" s="6"/>
      <c r="F3" s="7"/>
      <c r="G3" s="7"/>
    </row>
    <row r="4" spans="1:7" ht="15" customHeight="1" thickBot="1" x14ac:dyDescent="0.25">
      <c r="A4" s="356" t="s">
        <v>2</v>
      </c>
      <c r="B4" s="357" t="s">
        <v>3</v>
      </c>
      <c r="C4" s="357" t="s">
        <v>0</v>
      </c>
      <c r="D4" s="355" t="s">
        <v>17</v>
      </c>
      <c r="E4" s="355" t="s">
        <v>49</v>
      </c>
      <c r="F4" s="355" t="s">
        <v>6</v>
      </c>
      <c r="G4" s="355" t="s">
        <v>1</v>
      </c>
    </row>
    <row r="5" spans="1:7" ht="15" customHeight="1" thickBot="1" x14ac:dyDescent="0.25">
      <c r="A5" s="356"/>
      <c r="B5" s="357"/>
      <c r="C5" s="357"/>
      <c r="D5" s="355"/>
      <c r="E5" s="355"/>
      <c r="F5" s="355"/>
      <c r="G5" s="355"/>
    </row>
    <row r="6" spans="1:7" ht="15" customHeight="1" thickBot="1" x14ac:dyDescent="0.25">
      <c r="A6" s="356"/>
      <c r="B6" s="357"/>
      <c r="C6" s="357"/>
      <c r="D6" s="355"/>
      <c r="E6" s="355"/>
      <c r="F6" s="355"/>
      <c r="G6" s="355"/>
    </row>
    <row r="7" spans="1:7" ht="15" customHeight="1" thickBot="1" x14ac:dyDescent="0.25">
      <c r="A7" s="356"/>
      <c r="B7" s="357"/>
      <c r="C7" s="357"/>
      <c r="D7" s="355"/>
      <c r="E7" s="355"/>
      <c r="F7" s="355"/>
      <c r="G7" s="355"/>
    </row>
    <row r="8" spans="1:7" ht="15" customHeight="1" thickBot="1" x14ac:dyDescent="0.25">
      <c r="A8" s="356"/>
      <c r="B8" s="357"/>
      <c r="C8" s="357"/>
      <c r="D8" s="355"/>
      <c r="E8" s="355"/>
      <c r="F8" s="355"/>
      <c r="G8" s="355"/>
    </row>
    <row r="9" spans="1:7" ht="15" customHeight="1" thickBot="1" x14ac:dyDescent="0.25">
      <c r="A9" s="356"/>
      <c r="B9" s="357"/>
      <c r="C9" s="357"/>
      <c r="D9" s="355"/>
      <c r="E9" s="355"/>
      <c r="F9" s="355"/>
      <c r="G9" s="355"/>
    </row>
    <row r="10" spans="1:7" ht="15" customHeight="1" thickBot="1" x14ac:dyDescent="0.25">
      <c r="A10" s="356"/>
      <c r="B10" s="357"/>
      <c r="C10" s="357"/>
      <c r="D10" s="355"/>
      <c r="E10" s="355"/>
      <c r="F10" s="355"/>
      <c r="G10" s="355"/>
    </row>
    <row r="11" spans="1:7" ht="15.75" customHeight="1" thickBot="1" x14ac:dyDescent="0.25">
      <c r="A11" s="356"/>
      <c r="B11" s="357"/>
      <c r="C11" s="357"/>
      <c r="D11" s="355"/>
      <c r="E11" s="355"/>
      <c r="F11" s="355"/>
      <c r="G11" s="355"/>
    </row>
    <row r="12" spans="1:7" ht="17" thickBot="1" x14ac:dyDescent="0.25">
      <c r="A12" s="5"/>
      <c r="B12" s="5"/>
      <c r="C12" s="5"/>
      <c r="D12" s="9"/>
      <c r="E12" s="128"/>
      <c r="F12" s="10"/>
      <c r="G12" s="10"/>
    </row>
    <row r="13" spans="1:7" x14ac:dyDescent="0.2">
      <c r="A13" s="2">
        <f>'D Kopā'!A12</f>
        <v>1</v>
      </c>
      <c r="B13" s="2" t="str">
        <f>'D Kopā'!B12</f>
        <v>Ņikita Suša</v>
      </c>
      <c r="C13" s="2" t="str">
        <f>'D Kopā'!D12</f>
        <v>BJC Daugmale</v>
      </c>
      <c r="D13" s="11">
        <v>3.5185185185185185E-3</v>
      </c>
      <c r="E13" s="11"/>
      <c r="F13" s="11"/>
      <c r="G13" s="2">
        <v>7</v>
      </c>
    </row>
    <row r="14" spans="1:7" x14ac:dyDescent="0.2">
      <c r="A14" s="2">
        <f>'D Kopā'!A13</f>
        <v>2</v>
      </c>
      <c r="B14" s="2" t="str">
        <f>'D Kopā'!B13</f>
        <v>Mikus Dilāns</v>
      </c>
      <c r="C14" s="2" t="str">
        <f>'D Kopā'!D13</f>
        <v>BJC Daugmale</v>
      </c>
      <c r="D14" s="11" t="s">
        <v>185</v>
      </c>
      <c r="E14" s="11"/>
      <c r="F14" s="11"/>
      <c r="G14" s="2" t="s">
        <v>48</v>
      </c>
    </row>
    <row r="15" spans="1:7" x14ac:dyDescent="0.2">
      <c r="A15" s="2">
        <f>'D Kopā'!A14</f>
        <v>3</v>
      </c>
      <c r="B15" s="2" t="str">
        <f>'D Kopā'!B14</f>
        <v>Viktors Bojevovičs</v>
      </c>
      <c r="C15" s="2" t="str">
        <f>'D Kopā'!D14</f>
        <v>RĶVS</v>
      </c>
      <c r="D15" s="11" t="s">
        <v>185</v>
      </c>
      <c r="E15" s="11"/>
      <c r="F15" s="11"/>
      <c r="G15" s="2" t="s">
        <v>48</v>
      </c>
    </row>
    <row r="16" spans="1:7" x14ac:dyDescent="0.2">
      <c r="A16" s="2">
        <f>'D Kopā'!A15</f>
        <v>4</v>
      </c>
      <c r="B16" s="2" t="str">
        <f>'D Kopā'!B15</f>
        <v>Valters Lapickis</v>
      </c>
      <c r="C16" s="2" t="str">
        <f>'D Kopā'!D15</f>
        <v>BJC Daugmale</v>
      </c>
      <c r="D16" s="11">
        <v>3.4375E-3</v>
      </c>
      <c r="E16" s="11"/>
      <c r="F16" s="11"/>
      <c r="G16" s="2">
        <v>6</v>
      </c>
    </row>
    <row r="17" spans="1:7" x14ac:dyDescent="0.2">
      <c r="A17" s="2">
        <f>'D Kopā'!A16</f>
        <v>5</v>
      </c>
      <c r="B17" s="2" t="str">
        <f>'D Kopā'!B16</f>
        <v>Atjoms Sigaļetovs</v>
      </c>
      <c r="C17" s="2" t="str">
        <f>'D Kopā'!D16</f>
        <v>BJC Daugmale</v>
      </c>
      <c r="D17" s="11" t="s">
        <v>185</v>
      </c>
      <c r="E17" s="11"/>
      <c r="F17" s="11"/>
      <c r="G17" s="2" t="s">
        <v>48</v>
      </c>
    </row>
    <row r="18" spans="1:7" ht="17.5" customHeight="1" x14ac:dyDescent="0.2">
      <c r="A18" s="2">
        <f>'D Kopā'!A17</f>
        <v>6</v>
      </c>
      <c r="B18" s="2" t="str">
        <f>'D Kopā'!B17</f>
        <v>Kristers Gailis</v>
      </c>
      <c r="C18" s="2" t="str">
        <f>'D Kopā'!D17</f>
        <v>BJC Daugmale</v>
      </c>
      <c r="D18" s="11" t="s">
        <v>185</v>
      </c>
      <c r="E18" s="11"/>
      <c r="F18" s="11"/>
      <c r="G18" s="2" t="s">
        <v>48</v>
      </c>
    </row>
    <row r="19" spans="1:7" x14ac:dyDescent="0.2">
      <c r="A19" s="2">
        <f>'D Kopā'!A18</f>
        <v>7</v>
      </c>
      <c r="B19" s="2" t="str">
        <f>'D Kopā'!B18</f>
        <v>Kirils Stepanovs</v>
      </c>
      <c r="C19" s="2" t="str">
        <f>'D Kopā'!D18</f>
        <v>BJC Daugmale</v>
      </c>
      <c r="D19" s="11">
        <v>1.4583333333333334E-3</v>
      </c>
      <c r="E19" s="11"/>
      <c r="F19" s="11"/>
      <c r="G19" s="2">
        <v>3</v>
      </c>
    </row>
    <row r="20" spans="1:7" x14ac:dyDescent="0.2">
      <c r="A20" s="2">
        <f>'D Kopā'!A19</f>
        <v>8</v>
      </c>
      <c r="B20" s="2" t="str">
        <f>'D Kopā'!B19</f>
        <v>Niklāvs Eglītis</v>
      </c>
      <c r="C20" s="2" t="str">
        <f>'D Kopā'!D19</f>
        <v>RSP</v>
      </c>
      <c r="D20" s="11">
        <v>7.0601851851851847E-4</v>
      </c>
      <c r="E20" s="11"/>
      <c r="F20" s="11"/>
      <c r="G20" s="2">
        <v>1</v>
      </c>
    </row>
    <row r="21" spans="1:7" x14ac:dyDescent="0.2">
      <c r="A21" s="2">
        <f>'D Kopā'!A20</f>
        <v>9</v>
      </c>
      <c r="B21" s="2" t="str">
        <f>'D Kopā'!B20</f>
        <v>Ansis Nurža</v>
      </c>
      <c r="C21" s="2" t="str">
        <f>'D Kopā'!D20</f>
        <v>RSP</v>
      </c>
      <c r="D21" s="11">
        <v>1.1805555555555556E-3</v>
      </c>
      <c r="E21" s="11"/>
      <c r="F21" s="11"/>
      <c r="G21" s="2">
        <v>2</v>
      </c>
    </row>
    <row r="22" spans="1:7" x14ac:dyDescent="0.2">
      <c r="A22" s="2">
        <f>'D Kopā'!A21</f>
        <v>10</v>
      </c>
      <c r="B22" s="2" t="str">
        <f>'D Kopā'!B21</f>
        <v>Mārtņš Meikšāns</v>
      </c>
      <c r="C22" s="2" t="str">
        <f>'D Kopā'!D21</f>
        <v>RSP</v>
      </c>
      <c r="D22" s="11">
        <v>3.530092592592592E-3</v>
      </c>
      <c r="E22" s="137"/>
      <c r="F22" s="11"/>
      <c r="G22" s="2">
        <v>8</v>
      </c>
    </row>
    <row r="23" spans="1:7" x14ac:dyDescent="0.2">
      <c r="A23" s="2">
        <f>'D Kopā'!A22</f>
        <v>11</v>
      </c>
      <c r="B23" s="2" t="str">
        <f>'D Kopā'!B22</f>
        <v xml:space="preserve">Oskars Flipovičs </v>
      </c>
      <c r="C23" s="2" t="str">
        <f>'D Kopā'!D22</f>
        <v>BJC Daugmale</v>
      </c>
      <c r="D23" s="11">
        <v>1.9560185185185184E-3</v>
      </c>
      <c r="E23" s="11"/>
      <c r="F23" s="11"/>
      <c r="G23" s="2">
        <v>4</v>
      </c>
    </row>
    <row r="24" spans="1:7" x14ac:dyDescent="0.2">
      <c r="A24" s="2">
        <f>'D Kopā'!A23</f>
        <v>12</v>
      </c>
      <c r="B24" s="2" t="str">
        <f>'D Kopā'!B23</f>
        <v>Artūrs Kudiņš</v>
      </c>
      <c r="C24" s="2" t="str">
        <f>'D Kopā'!D23</f>
        <v>BJC Daugmale</v>
      </c>
      <c r="D24" s="11">
        <v>2.0370370370370373E-3</v>
      </c>
      <c r="E24" s="11"/>
      <c r="F24" s="11"/>
      <c r="G24" s="2">
        <v>5</v>
      </c>
    </row>
    <row r="25" spans="1:7" hidden="1" x14ac:dyDescent="0.2">
      <c r="A25" s="2">
        <v>13</v>
      </c>
      <c r="B25" s="2">
        <f>'D Kopā'!B24</f>
        <v>0</v>
      </c>
      <c r="C25" s="2">
        <f>'D Kopā'!D24</f>
        <v>0</v>
      </c>
      <c r="D25" s="11"/>
      <c r="E25" s="11"/>
      <c r="F25" s="11"/>
      <c r="G25" s="2"/>
    </row>
    <row r="26" spans="1:7" hidden="1" x14ac:dyDescent="0.2">
      <c r="A26" s="2">
        <v>14</v>
      </c>
      <c r="B26" s="2">
        <f>'D Kopā'!B25</f>
        <v>0</v>
      </c>
      <c r="C26" s="2">
        <f>'D Kopā'!D25</f>
        <v>0</v>
      </c>
      <c r="D26" s="11"/>
      <c r="E26" s="11"/>
      <c r="F26" s="11"/>
      <c r="G26" s="2"/>
    </row>
    <row r="27" spans="1:7" ht="16" hidden="1" x14ac:dyDescent="0.2">
      <c r="A27" s="2">
        <v>15</v>
      </c>
      <c r="B27" s="1"/>
      <c r="C27" s="1"/>
      <c r="D27" s="11"/>
      <c r="E27" s="11"/>
      <c r="F27" s="11"/>
      <c r="G27" s="2"/>
    </row>
    <row r="28" spans="1:7" ht="16" hidden="1" x14ac:dyDescent="0.2">
      <c r="A28" s="2">
        <v>16</v>
      </c>
      <c r="B28" s="1"/>
      <c r="C28" s="1"/>
      <c r="D28" s="11"/>
      <c r="E28" s="11"/>
      <c r="F28" s="11"/>
      <c r="G28" s="2"/>
    </row>
    <row r="29" spans="1:7" ht="16" hidden="1" x14ac:dyDescent="0.2">
      <c r="A29" s="2">
        <v>17</v>
      </c>
      <c r="B29" s="1"/>
      <c r="C29" s="1"/>
      <c r="D29" s="11"/>
      <c r="E29" s="11"/>
      <c r="F29" s="11"/>
      <c r="G29" s="2"/>
    </row>
    <row r="30" spans="1:7" ht="16" hidden="1" x14ac:dyDescent="0.2">
      <c r="A30" s="2">
        <v>18</v>
      </c>
      <c r="B30" s="1"/>
      <c r="C30" s="1"/>
      <c r="D30" s="11"/>
      <c r="E30" s="11"/>
      <c r="F30" s="11"/>
      <c r="G30" s="2"/>
    </row>
    <row r="31" spans="1:7" ht="16" hidden="1" x14ac:dyDescent="0.2">
      <c r="A31" s="2">
        <v>19</v>
      </c>
      <c r="B31" s="1"/>
      <c r="C31" s="1"/>
      <c r="D31" s="11"/>
      <c r="E31" s="11"/>
      <c r="F31" s="11"/>
      <c r="G31" s="2"/>
    </row>
    <row r="32" spans="1:7" ht="16" hidden="1" x14ac:dyDescent="0.2">
      <c r="A32" s="2">
        <v>20</v>
      </c>
      <c r="B32" s="1"/>
      <c r="C32" s="1"/>
      <c r="D32" s="11"/>
      <c r="E32" s="11"/>
      <c r="F32" s="11"/>
      <c r="G32" s="2"/>
    </row>
    <row r="33" spans="1:7" ht="16" hidden="1" x14ac:dyDescent="0.2">
      <c r="A33" s="2">
        <v>21</v>
      </c>
      <c r="B33" s="1"/>
      <c r="C33" s="1"/>
      <c r="D33" s="11"/>
      <c r="E33" s="11"/>
      <c r="F33" s="11"/>
      <c r="G33" s="2"/>
    </row>
    <row r="34" spans="1:7" x14ac:dyDescent="0.2">
      <c r="A34" s="13"/>
      <c r="B34" s="13"/>
      <c r="C34" s="13"/>
      <c r="D34" s="13"/>
      <c r="E34" s="13"/>
      <c r="F34" s="13"/>
      <c r="G34" s="13"/>
    </row>
    <row r="35" spans="1:7" ht="19" x14ac:dyDescent="0.25">
      <c r="A35" s="359" t="str">
        <f>'D Kopā'!A1:Q1</f>
        <v>Rīgas atklātās sacensības sporta tūrisma un alpīnisma tehnikā  2018.gada 15. aprīlī</v>
      </c>
      <c r="B35" s="359"/>
      <c r="C35" s="359"/>
      <c r="D35" s="359"/>
      <c r="E35" s="359"/>
      <c r="F35" s="359"/>
      <c r="G35" s="359"/>
    </row>
    <row r="36" spans="1:7" ht="19" x14ac:dyDescent="0.25">
      <c r="A36" s="3"/>
      <c r="B36" s="359" t="s">
        <v>51</v>
      </c>
      <c r="C36" s="359"/>
      <c r="D36" s="6"/>
      <c r="E36" s="6"/>
      <c r="F36" s="7"/>
      <c r="G36" s="7"/>
    </row>
    <row r="37" spans="1:7" ht="20" thickBot="1" x14ac:dyDescent="0.3">
      <c r="A37" s="3"/>
      <c r="B37" s="3" t="s">
        <v>40</v>
      </c>
      <c r="C37" s="3"/>
      <c r="D37" s="6"/>
      <c r="E37" s="6"/>
      <c r="F37" s="7"/>
      <c r="G37" s="7"/>
    </row>
    <row r="38" spans="1:7" ht="15" customHeight="1" thickBot="1" x14ac:dyDescent="0.25">
      <c r="A38" s="356" t="s">
        <v>2</v>
      </c>
      <c r="B38" s="357" t="s">
        <v>3</v>
      </c>
      <c r="C38" s="357" t="s">
        <v>0</v>
      </c>
      <c r="D38" s="355" t="s">
        <v>17</v>
      </c>
      <c r="E38" s="355" t="s">
        <v>49</v>
      </c>
      <c r="F38" s="355" t="s">
        <v>49</v>
      </c>
      <c r="G38" s="355" t="s">
        <v>1</v>
      </c>
    </row>
    <row r="39" spans="1:7" ht="15" customHeight="1" thickBot="1" x14ac:dyDescent="0.25">
      <c r="A39" s="356"/>
      <c r="B39" s="357"/>
      <c r="C39" s="357"/>
      <c r="D39" s="355"/>
      <c r="E39" s="355"/>
      <c r="F39" s="355"/>
      <c r="G39" s="355"/>
    </row>
    <row r="40" spans="1:7" ht="15" customHeight="1" thickBot="1" x14ac:dyDescent="0.25">
      <c r="A40" s="356"/>
      <c r="B40" s="357"/>
      <c r="C40" s="357"/>
      <c r="D40" s="355"/>
      <c r="E40" s="355"/>
      <c r="F40" s="355"/>
      <c r="G40" s="355"/>
    </row>
    <row r="41" spans="1:7" ht="15" customHeight="1" thickBot="1" x14ac:dyDescent="0.25">
      <c r="A41" s="356"/>
      <c r="B41" s="357"/>
      <c r="C41" s="357"/>
      <c r="D41" s="355"/>
      <c r="E41" s="355"/>
      <c r="F41" s="355"/>
      <c r="G41" s="355"/>
    </row>
    <row r="42" spans="1:7" ht="15" customHeight="1" thickBot="1" x14ac:dyDescent="0.25">
      <c r="A42" s="356"/>
      <c r="B42" s="357"/>
      <c r="C42" s="357"/>
      <c r="D42" s="355"/>
      <c r="E42" s="355"/>
      <c r="F42" s="355"/>
      <c r="G42" s="355"/>
    </row>
    <row r="43" spans="1:7" ht="15" customHeight="1" thickBot="1" x14ac:dyDescent="0.25">
      <c r="A43" s="356"/>
      <c r="B43" s="357"/>
      <c r="C43" s="357"/>
      <c r="D43" s="355"/>
      <c r="E43" s="355"/>
      <c r="F43" s="355"/>
      <c r="G43" s="355"/>
    </row>
    <row r="44" spans="1:7" ht="15" customHeight="1" thickBot="1" x14ac:dyDescent="0.25">
      <c r="A44" s="356"/>
      <c r="B44" s="357"/>
      <c r="C44" s="357"/>
      <c r="D44" s="355"/>
      <c r="E44" s="355"/>
      <c r="F44" s="355"/>
      <c r="G44" s="355"/>
    </row>
    <row r="45" spans="1:7" ht="15.75" customHeight="1" thickBot="1" x14ac:dyDescent="0.25">
      <c r="A45" s="356"/>
      <c r="B45" s="357"/>
      <c r="C45" s="357"/>
      <c r="D45" s="355"/>
      <c r="E45" s="355"/>
      <c r="F45" s="355"/>
      <c r="G45" s="355"/>
    </row>
    <row r="46" spans="1:7" ht="16" x14ac:dyDescent="0.2">
      <c r="A46" s="96"/>
      <c r="B46" s="67"/>
      <c r="C46" s="67"/>
      <c r="D46" s="70"/>
      <c r="E46" s="83"/>
      <c r="F46" s="69"/>
      <c r="G46" s="69"/>
    </row>
    <row r="47" spans="1:7" x14ac:dyDescent="0.2">
      <c r="A47" s="79">
        <f>'D Kopā'!A40</f>
        <v>1</v>
      </c>
      <c r="B47" s="79" t="str">
        <f>'D Kopā'!B40</f>
        <v>Darjana Treļudova</v>
      </c>
      <c r="C47" s="79" t="str">
        <f>'D Kopā'!D40</f>
        <v>BJC Daugmale</v>
      </c>
      <c r="D47" s="183" t="s">
        <v>185</v>
      </c>
      <c r="E47" s="180"/>
      <c r="F47" s="78"/>
      <c r="G47" s="215" t="s">
        <v>48</v>
      </c>
    </row>
    <row r="48" spans="1:7" x14ac:dyDescent="0.2">
      <c r="A48" s="79">
        <f>'D Kopā'!A41</f>
        <v>2</v>
      </c>
      <c r="B48" s="79" t="str">
        <f>'D Kopā'!B41</f>
        <v>Veronika Ardova</v>
      </c>
      <c r="C48" s="79" t="str">
        <f>'D Kopā'!D41</f>
        <v>BJC Daugmale</v>
      </c>
      <c r="D48" s="183" t="s">
        <v>185</v>
      </c>
      <c r="E48" s="180"/>
      <c r="F48" s="78"/>
      <c r="G48" s="215" t="s">
        <v>48</v>
      </c>
    </row>
    <row r="49" spans="1:7" x14ac:dyDescent="0.2">
      <c r="A49" s="79">
        <f>'D Kopā'!A42</f>
        <v>3</v>
      </c>
      <c r="B49" s="79" t="str">
        <f>'D Kopā'!B42</f>
        <v>Tatjana Matvejeva</v>
      </c>
      <c r="C49" s="79" t="str">
        <f>'D Kopā'!D42</f>
        <v>BJC Daugmale</v>
      </c>
      <c r="D49" s="183" t="s">
        <v>185</v>
      </c>
      <c r="E49" s="180"/>
      <c r="F49" s="78"/>
      <c r="G49" s="215" t="s">
        <v>48</v>
      </c>
    </row>
    <row r="50" spans="1:7" x14ac:dyDescent="0.2">
      <c r="A50" s="79">
        <f>'D Kopā'!A43</f>
        <v>4</v>
      </c>
      <c r="B50" s="79" t="str">
        <f>'D Kopā'!B43</f>
        <v>Elizabete Ponomarenko</v>
      </c>
      <c r="C50" s="79" t="str">
        <f>'D Kopā'!D43</f>
        <v>BJC Daugmale</v>
      </c>
      <c r="D50" s="183" t="s">
        <v>185</v>
      </c>
      <c r="E50" s="180"/>
      <c r="F50" s="78"/>
      <c r="G50" s="215" t="s">
        <v>48</v>
      </c>
    </row>
    <row r="51" spans="1:7" x14ac:dyDescent="0.2">
      <c r="A51" s="79">
        <f>'D Kopā'!A44</f>
        <v>5</v>
      </c>
      <c r="B51" s="79" t="str">
        <f>'D Kopā'!B44</f>
        <v>Ella Ķeniņa</v>
      </c>
      <c r="C51" s="79" t="str">
        <f>'D Kopā'!D44</f>
        <v>BJC Daugmale</v>
      </c>
      <c r="D51" s="183">
        <v>1.8518518518518517E-3</v>
      </c>
      <c r="E51" s="180"/>
      <c r="F51" s="78"/>
      <c r="G51" s="215">
        <v>4</v>
      </c>
    </row>
    <row r="52" spans="1:7" x14ac:dyDescent="0.2">
      <c r="A52" s="79">
        <f>'D Kopā'!A45</f>
        <v>6</v>
      </c>
      <c r="B52" s="79" t="str">
        <f>'D Kopā'!B45</f>
        <v>Patrisija Aija Sporne</v>
      </c>
      <c r="C52" s="79" t="str">
        <f>'D Kopā'!D45</f>
        <v>BJC Daugmale</v>
      </c>
      <c r="D52" s="183" t="s">
        <v>185</v>
      </c>
      <c r="E52" s="180"/>
      <c r="F52" s="78"/>
      <c r="G52" s="215" t="s">
        <v>48</v>
      </c>
    </row>
    <row r="53" spans="1:7" x14ac:dyDescent="0.2">
      <c r="A53" s="79">
        <f>'D Kopā'!A46</f>
        <v>7</v>
      </c>
      <c r="B53" s="79" t="str">
        <f>'D Kopā'!B46</f>
        <v>Tīna Marta Mikulāne</v>
      </c>
      <c r="C53" s="79" t="str">
        <f>'D Kopā'!D46</f>
        <v>BJC Daugmale</v>
      </c>
      <c r="D53" s="183">
        <v>1.1342592592592591E-3</v>
      </c>
      <c r="E53" s="180"/>
      <c r="F53" s="78"/>
      <c r="G53" s="215">
        <v>1</v>
      </c>
    </row>
    <row r="54" spans="1:7" x14ac:dyDescent="0.2">
      <c r="A54" s="79">
        <f>'D Kopā'!A47</f>
        <v>8</v>
      </c>
      <c r="B54" s="79" t="str">
        <f>'D Kopā'!B47</f>
        <v>Oļesja Bačurina</v>
      </c>
      <c r="C54" s="79" t="str">
        <f>'D Kopā'!D47</f>
        <v>BJC Daugmale</v>
      </c>
      <c r="D54" s="183" t="s">
        <v>185</v>
      </c>
      <c r="E54" s="180"/>
      <c r="F54" s="78"/>
      <c r="G54" s="215" t="s">
        <v>48</v>
      </c>
    </row>
    <row r="55" spans="1:7" x14ac:dyDescent="0.2">
      <c r="A55" s="79">
        <f>'D Kopā'!A48</f>
        <v>9</v>
      </c>
      <c r="B55" s="79" t="str">
        <f>'D Kopā'!B48</f>
        <v>Emīlija Rastargujeva</v>
      </c>
      <c r="C55" s="79" t="str">
        <f>'D Kopā'!D48</f>
        <v>BJC Daugmale</v>
      </c>
      <c r="D55" s="183" t="s">
        <v>185</v>
      </c>
      <c r="E55" s="180"/>
      <c r="F55" s="78"/>
      <c r="G55" s="215" t="s">
        <v>48</v>
      </c>
    </row>
    <row r="56" spans="1:7" x14ac:dyDescent="0.2">
      <c r="A56" s="79">
        <f>'D Kopā'!A49</f>
        <v>10</v>
      </c>
      <c r="B56" s="79" t="str">
        <f>'D Kopā'!B49</f>
        <v>Krista Lejiete</v>
      </c>
      <c r="C56" s="79" t="str">
        <f>'D Kopā'!D49</f>
        <v>BJC Daugmale</v>
      </c>
      <c r="D56" s="183">
        <v>1.1805555555555556E-3</v>
      </c>
      <c r="E56" s="180"/>
      <c r="F56" s="78"/>
      <c r="G56" s="215">
        <v>2</v>
      </c>
    </row>
    <row r="57" spans="1:7" x14ac:dyDescent="0.2">
      <c r="A57" s="79">
        <f>'D Kopā'!A50</f>
        <v>11</v>
      </c>
      <c r="B57" s="79" t="str">
        <f>'D Kopā'!B50</f>
        <v>Vladislava Moļeva</v>
      </c>
      <c r="C57" s="79" t="str">
        <f>'D Kopā'!D50</f>
        <v>BJC Daugmale</v>
      </c>
      <c r="D57" s="183">
        <v>1.2037037037037038E-3</v>
      </c>
      <c r="E57" s="180"/>
      <c r="F57" s="78"/>
      <c r="G57" s="215">
        <v>3</v>
      </c>
    </row>
    <row r="58" spans="1:7" x14ac:dyDescent="0.2">
      <c r="A58" s="79">
        <f>'D Kopā'!A51</f>
        <v>12</v>
      </c>
      <c r="B58" s="79" t="str">
        <f>'D Kopā'!B51</f>
        <v>Anete Kūlupa</v>
      </c>
      <c r="C58" s="79" t="str">
        <f>'D Kopā'!D51</f>
        <v>BJC Daugmale</v>
      </c>
      <c r="D58" s="183">
        <v>2.2685185185185182E-3</v>
      </c>
      <c r="E58" s="180"/>
      <c r="F58" s="78"/>
      <c r="G58" s="215">
        <v>5</v>
      </c>
    </row>
    <row r="59" spans="1:7" hidden="1" x14ac:dyDescent="0.2">
      <c r="A59" s="79" t="e">
        <f>'D Kopā'!#REF!</f>
        <v>#REF!</v>
      </c>
      <c r="B59" s="79"/>
      <c r="C59" s="79"/>
      <c r="D59" s="183"/>
      <c r="E59" s="180"/>
      <c r="F59" s="78"/>
      <c r="G59" s="215"/>
    </row>
    <row r="60" spans="1:7" hidden="1" x14ac:dyDescent="0.2">
      <c r="A60" s="79" t="e">
        <f>'D Kopā'!#REF!</f>
        <v>#REF!</v>
      </c>
      <c r="B60" s="79"/>
      <c r="C60" s="79"/>
      <c r="D60" s="183"/>
      <c r="E60" s="180"/>
      <c r="F60" s="78"/>
      <c r="G60" s="79"/>
    </row>
    <row r="61" spans="1:7" hidden="1" x14ac:dyDescent="0.2">
      <c r="A61" s="79">
        <f>'D Kopā'!A52</f>
        <v>15</v>
      </c>
      <c r="B61" s="79">
        <f>'D Kopā'!B52</f>
        <v>0</v>
      </c>
      <c r="C61" s="79">
        <f>'D Kopā'!D52</f>
        <v>0</v>
      </c>
      <c r="D61" s="78"/>
      <c r="E61" s="180"/>
      <c r="F61" s="78">
        <f t="shared" ref="F61:F68" si="0">D61</f>
        <v>0</v>
      </c>
      <c r="G61" s="80"/>
    </row>
    <row r="62" spans="1:7" hidden="1" x14ac:dyDescent="0.2">
      <c r="A62" s="79">
        <f>'D Kopā'!A53</f>
        <v>16</v>
      </c>
      <c r="B62" s="79">
        <f>'D Kopā'!B53</f>
        <v>0</v>
      </c>
      <c r="C62" s="79">
        <f>'D Kopā'!D53</f>
        <v>0</v>
      </c>
      <c r="D62" s="78"/>
      <c r="E62" s="136"/>
      <c r="F62" s="78">
        <f t="shared" si="0"/>
        <v>0</v>
      </c>
      <c r="G62" s="79"/>
    </row>
    <row r="63" spans="1:7" hidden="1" x14ac:dyDescent="0.2">
      <c r="A63" s="79">
        <f>'D Kopā'!A54</f>
        <v>17</v>
      </c>
      <c r="B63" s="79">
        <f>'D Kopā'!B54</f>
        <v>0</v>
      </c>
      <c r="C63" s="79">
        <f>'D Kopā'!D54</f>
        <v>0</v>
      </c>
      <c r="D63" s="80"/>
      <c r="E63" s="80"/>
      <c r="F63" s="78">
        <f t="shared" si="0"/>
        <v>0</v>
      </c>
      <c r="G63" s="79"/>
    </row>
    <row r="64" spans="1:7" hidden="1" x14ac:dyDescent="0.2">
      <c r="A64" s="79">
        <f>'D Kopā'!A55</f>
        <v>18</v>
      </c>
      <c r="B64" s="79">
        <f>'D Kopā'!B55</f>
        <v>0</v>
      </c>
      <c r="C64" s="79">
        <f>'D Kopā'!D55</f>
        <v>0</v>
      </c>
      <c r="D64" s="124"/>
      <c r="E64" s="124"/>
      <c r="F64" s="78">
        <f t="shared" si="0"/>
        <v>0</v>
      </c>
      <c r="G64" s="79"/>
    </row>
    <row r="65" spans="1:7" hidden="1" x14ac:dyDescent="0.2">
      <c r="A65" s="79">
        <f>'D Kopā'!A56</f>
        <v>19</v>
      </c>
      <c r="B65" s="79">
        <f>'D Kopā'!B56</f>
        <v>0</v>
      </c>
      <c r="C65" s="79">
        <f>'D Kopā'!D56</f>
        <v>0</v>
      </c>
      <c r="D65" s="132"/>
      <c r="E65" s="132"/>
      <c r="F65" s="78">
        <f t="shared" si="0"/>
        <v>0</v>
      </c>
      <c r="G65" s="80"/>
    </row>
    <row r="66" spans="1:7" hidden="1" x14ac:dyDescent="0.2">
      <c r="A66" s="79">
        <f>'D Kopā'!A57</f>
        <v>20</v>
      </c>
      <c r="B66" s="79">
        <f>'D Kopā'!B57</f>
        <v>0</v>
      </c>
      <c r="C66" s="79">
        <f>'D Kopā'!D57</f>
        <v>0</v>
      </c>
      <c r="D66" s="136"/>
      <c r="E66" s="136"/>
      <c r="F66" s="78">
        <f t="shared" si="0"/>
        <v>0</v>
      </c>
      <c r="G66" s="79"/>
    </row>
    <row r="67" spans="1:7" hidden="1" x14ac:dyDescent="0.2">
      <c r="A67" s="79">
        <f>'D Kopā'!A58</f>
        <v>21</v>
      </c>
      <c r="B67" s="79">
        <f>'D Kopā'!B58</f>
        <v>0</v>
      </c>
      <c r="C67" s="79">
        <f>'D Kopā'!D58</f>
        <v>0</v>
      </c>
      <c r="D67" s="132"/>
      <c r="E67" s="132"/>
      <c r="F67" s="78">
        <f t="shared" si="0"/>
        <v>0</v>
      </c>
      <c r="G67" s="80"/>
    </row>
    <row r="68" spans="1:7" hidden="1" x14ac:dyDescent="0.2">
      <c r="A68" s="79">
        <f>'D Kopā'!A59</f>
        <v>22</v>
      </c>
      <c r="B68" s="79">
        <f>'D Kopā'!B59</f>
        <v>0</v>
      </c>
      <c r="C68" s="79">
        <f>'D Kopā'!D59</f>
        <v>0</v>
      </c>
      <c r="D68" s="132"/>
      <c r="E68" s="132"/>
      <c r="F68" s="78">
        <f t="shared" si="0"/>
        <v>0</v>
      </c>
      <c r="G68" s="80"/>
    </row>
  </sheetData>
  <sheetProtection selectLockedCells="1" selectUnlockedCells="1"/>
  <autoFilter ref="A46:G46">
    <sortState ref="A47:G58">
      <sortCondition ref="A46"/>
    </sortState>
  </autoFilter>
  <mergeCells count="18">
    <mergeCell ref="A1:G1"/>
    <mergeCell ref="B2:C2"/>
    <mergeCell ref="A4:A11"/>
    <mergeCell ref="B4:B11"/>
    <mergeCell ref="C4:C11"/>
    <mergeCell ref="D4:D11"/>
    <mergeCell ref="F4:F11"/>
    <mergeCell ref="G4:G11"/>
    <mergeCell ref="E4:E11"/>
    <mergeCell ref="B36:C36"/>
    <mergeCell ref="A35:G35"/>
    <mergeCell ref="A38:A45"/>
    <mergeCell ref="B38:B45"/>
    <mergeCell ref="C38:C45"/>
    <mergeCell ref="D38:D45"/>
    <mergeCell ref="F38:F45"/>
    <mergeCell ref="G38:G45"/>
    <mergeCell ref="E38:E45"/>
  </mergeCells>
  <phoneticPr fontId="5" type="noConversion"/>
  <pageMargins left="0.70866141732283472" right="0.70866141732283472" top="0.74803149606299213" bottom="0.74803149606299213" header="0.51181102362204722" footer="0.51181102362204722"/>
  <pageSetup paperSize="9" scale="92" firstPageNumber="0" orientation="portrait" verticalDpi="300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H kopā</vt:lpstr>
      <vt:lpstr>H margas</vt:lpstr>
      <vt:lpstr>H šķēršļi</vt:lpstr>
      <vt:lpstr>H lentot</vt:lpstr>
      <vt:lpstr>H mezgli</vt:lpstr>
      <vt:lpstr>D Kopā</vt:lpstr>
      <vt:lpstr>D margas</vt:lpstr>
      <vt:lpstr>D_šķēršlu</vt:lpstr>
      <vt:lpstr>D_lentot</vt:lpstr>
      <vt:lpstr>D mezgli</vt:lpstr>
      <vt:lpstr>C kopā</vt:lpstr>
      <vt:lpstr>C margas</vt:lpstr>
      <vt:lpstr>C šķēršļi</vt:lpstr>
      <vt:lpstr>C Lentošana</vt:lpstr>
      <vt:lpstr>C mezgli</vt:lpstr>
      <vt:lpstr>B kopā</vt:lpstr>
      <vt:lpstr>B speleo</vt:lpstr>
      <vt:lpstr>B  spriegošana</vt:lpstr>
      <vt:lpstr>B šķēršļi</vt:lpstr>
      <vt:lpstr>B mezgli</vt:lpstr>
      <vt:lpstr>A kopā</vt:lpstr>
      <vt:lpstr>A_speleo</vt:lpstr>
      <vt:lpstr>A spriegošana</vt:lpstr>
      <vt:lpstr>A_ievain</vt:lpstr>
      <vt:lpstr>A mezgli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2018-04-15T13:46:21Z</cp:lastPrinted>
  <dcterms:created xsi:type="dcterms:W3CDTF">2014-04-14T09:58:59Z</dcterms:created>
  <dcterms:modified xsi:type="dcterms:W3CDTF">2018-04-23T08:29:26Z</dcterms:modified>
</cp:coreProperties>
</file>