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500"/>
  </bookViews>
  <sheets>
    <sheet name="1.pielikums - TĀME" sheetId="1" r:id="rId1"/>
  </sheets>
  <definedNames>
    <definedName name="_xlnm._FilterDatabase" localSheetId="0" hidden="1">'1.pielikums - TĀME'!$A$9:$ALP$76</definedName>
    <definedName name="_xlnm.Print_Titles" localSheetId="0">'1.pielikums - TĀME'!$8:$9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8" i="1" l="1"/>
  <c r="O74" i="1"/>
  <c r="O43" i="1"/>
  <c r="O45" i="1"/>
  <c r="O61" i="1" l="1"/>
  <c r="O62" i="1"/>
  <c r="O63" i="1"/>
  <c r="O64" i="1"/>
  <c r="O65" i="1"/>
  <c r="O66" i="1"/>
  <c r="O67" i="1"/>
  <c r="O69" i="1"/>
  <c r="O58" i="1"/>
  <c r="O59" i="1"/>
  <c r="O60" i="1"/>
  <c r="O55" i="1"/>
  <c r="O42" i="1"/>
  <c r="O44" i="1"/>
  <c r="O35" i="1"/>
  <c r="O37" i="1"/>
  <c r="O38" i="1"/>
  <c r="O39" i="1"/>
  <c r="O40" i="1"/>
  <c r="O41" i="1"/>
  <c r="O36" i="1" l="1"/>
  <c r="O32" i="1"/>
  <c r="O33" i="1"/>
  <c r="O34" i="1"/>
  <c r="O31" i="1"/>
  <c r="O28" i="1"/>
  <c r="O29" i="1"/>
  <c r="O30" i="1"/>
  <c r="O27" i="1"/>
  <c r="O26" i="1"/>
  <c r="O25" i="1"/>
  <c r="O17" i="1"/>
  <c r="O73" i="1"/>
  <c r="O23" i="1"/>
  <c r="O22" i="1"/>
  <c r="O21" i="1"/>
  <c r="O20" i="1"/>
  <c r="O19" i="1"/>
  <c r="O52" i="1"/>
  <c r="O51" i="1"/>
  <c r="O50" i="1"/>
  <c r="O49" i="1"/>
  <c r="O15" i="1"/>
  <c r="O14" i="1"/>
  <c r="O13" i="1"/>
  <c r="O12" i="1"/>
  <c r="O72" i="1" l="1"/>
  <c r="O53" i="1"/>
  <c r="O54" i="1"/>
  <c r="O56" i="1"/>
  <c r="O57" i="1"/>
  <c r="O16" i="1"/>
  <c r="O18" i="1"/>
  <c r="O24" i="1"/>
  <c r="O11" i="1" l="1"/>
  <c r="O46" i="1"/>
  <c r="O48" i="1"/>
  <c r="O47" i="1" s="1"/>
  <c r="O71" i="1"/>
  <c r="O75" i="1"/>
  <c r="G76" i="1"/>
  <c r="H76" i="1"/>
  <c r="I76" i="1"/>
  <c r="J76" i="1"/>
  <c r="K76" i="1"/>
  <c r="L76" i="1"/>
  <c r="M76" i="1"/>
  <c r="N76" i="1"/>
  <c r="F76" i="1"/>
  <c r="O70" i="1" l="1"/>
  <c r="O10" i="1"/>
  <c r="O76" i="1" l="1"/>
  <c r="P10" i="1" l="1"/>
  <c r="P47" i="1"/>
  <c r="P70" i="1"/>
</calcChain>
</file>

<file path=xl/sharedStrings.xml><?xml version="1.0" encoding="utf-8"?>
<sst xmlns="http://schemas.openxmlformats.org/spreadsheetml/2006/main" count="302" uniqueCount="238">
  <si>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</si>
  <si>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t>N.p.k.</t>
  </si>
  <si>
    <t>Pasākuma nosaukums</t>
  </si>
  <si>
    <t>Dalībnieku skaits</t>
  </si>
  <si>
    <t>Vieta</t>
  </si>
  <si>
    <t>Izdevumi kopā</t>
  </si>
  <si>
    <t>Finansējums plānotajām aktivitātēm (bērnu un jauniešu sporta atbalstam)</t>
  </si>
  <si>
    <t>1.1.</t>
  </si>
  <si>
    <t>1.2.</t>
  </si>
  <si>
    <t>2.1.</t>
  </si>
  <si>
    <t>2.2.</t>
  </si>
  <si>
    <t>2.3.</t>
  </si>
  <si>
    <t>3.1.</t>
  </si>
  <si>
    <t>3.2.</t>
  </si>
  <si>
    <t xml:space="preserve">Kopā : </t>
  </si>
  <si>
    <t>Kopā :</t>
  </si>
  <si>
    <t>Organizācijas nosaukums:</t>
  </si>
  <si>
    <r>
      <t>Adrese, kontakttālrunis:</t>
    </r>
    <r>
      <rPr>
        <sz val="12"/>
        <rFont val="Times New Roman"/>
        <family val="1"/>
        <charset val="186"/>
      </rPr>
      <t xml:space="preserve"> </t>
    </r>
  </si>
  <si>
    <t>Administratīvās izmaksas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</si>
  <si>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</si>
  <si>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</si>
  <si>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</si>
  <si>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</si>
  <si>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</si>
  <si>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</si>
  <si>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</si>
  <si>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</si>
  <si>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</si>
  <si>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09.07.00</t>
  </si>
  <si>
    <t>“Lībieši” Silakrogs, Ropažu pagasts, Ropažu novads, LV-2133</t>
  </si>
  <si>
    <t>LATVIJAS ALPĪNISTU SAVIENĪBA</t>
  </si>
  <si>
    <t>Organizācijas viceprezidente Māra Vilciņa</t>
  </si>
  <si>
    <t>Latvijas kauss kāpšanas sportā, grūtā kāpšana ar augšējo drošināšanu bērniem un jauniešiem 1.posms</t>
  </si>
  <si>
    <t>Latvijas kausa 1.posma sacensības alpīnismā-sporta tūrismā "Jelgava 2025"</t>
  </si>
  <si>
    <t>Rīga</t>
  </si>
  <si>
    <t>Jelgava</t>
  </si>
  <si>
    <t>08.-10.03.2025.</t>
  </si>
  <si>
    <t>Eiropas kausa posms, boulderinga disciplīna</t>
  </si>
  <si>
    <t>Minhene, Vācija</t>
  </si>
  <si>
    <t>05.-06.04.2025.</t>
  </si>
  <si>
    <t>05.-07.04.2025.</t>
  </si>
  <si>
    <t>Roma, Itālija</t>
  </si>
  <si>
    <t>12.04.2025.</t>
  </si>
  <si>
    <t>18.-20.04.2025.</t>
  </si>
  <si>
    <t>Pasaules kausa posms boulderinga disciplīna</t>
  </si>
  <si>
    <t>Keqiao, Ķīna</t>
  </si>
  <si>
    <t>25.-27.04.2025.</t>
  </si>
  <si>
    <t>26.04.-27.04.2025.</t>
  </si>
  <si>
    <t>11.05.2025.</t>
  </si>
  <si>
    <t>16.-19.05.2025.</t>
  </si>
  <si>
    <t>Pasaules kausa posms grūtās kāpšanas disciplīna</t>
  </si>
  <si>
    <t>Wunjang, Ķīna</t>
  </si>
  <si>
    <t>Atklātās sacensības alpīnisma tehnikā “Sasaites” bērniem un jauniešiem</t>
  </si>
  <si>
    <t>Latvijas čempionāts un meistarsacīkstes - Latvijas skolēnu 78.spartakiāde alpīnismā-sporta tūrismā, Rīgas Skolēnu pils 35.atklātās sacensības alpīnismā-sporta tūrismā</t>
  </si>
  <si>
    <t>Latvijas kauss kāpšanas sportā, grūtā kāpšana ar augšējo drošināšanu bērniem un jauniešiem 2.posms</t>
  </si>
  <si>
    <t>Mežvidi, Saldus nov.</t>
  </si>
  <si>
    <t>Eiropas čempionāts jauniešiem, boulderinga disciplīna</t>
  </si>
  <si>
    <t>Curno, Itālija</t>
  </si>
  <si>
    <t>17.05.-08.05.2025.</t>
  </si>
  <si>
    <t>Latvijas kausa 2.posms alpīnismā-sporta tūrismā "Rudzātu Ošas kauss"</t>
  </si>
  <si>
    <t>Rudzāti</t>
  </si>
  <si>
    <t>Latvijas kauss kāpšanas sportā bouderingā bērniem un jauniešiem</t>
  </si>
  <si>
    <t>06.-09.06.2025.</t>
  </si>
  <si>
    <t>Prāga, Čehija</t>
  </si>
  <si>
    <t>13.-16.06.2025.</t>
  </si>
  <si>
    <t>Berne, Šveice</t>
  </si>
  <si>
    <t>14.-15.06.2025.</t>
  </si>
  <si>
    <t>Eiropas kausa posms jauniešiem</t>
  </si>
  <si>
    <t>Sukoro, Ungārija</t>
  </si>
  <si>
    <t>25.06.-29.06.2025.</t>
  </si>
  <si>
    <t>Insbruka, Austrija</t>
  </si>
  <si>
    <t>19.-20.07.2025.</t>
  </si>
  <si>
    <t>Bologna, Itālija</t>
  </si>
  <si>
    <t>30.06.-03.07.2025.</t>
  </si>
  <si>
    <t>Treniņnometne jauniešiem</t>
  </si>
  <si>
    <t>28.07.-03.08.2025.</t>
  </si>
  <si>
    <t>Pasaules čempionāts jauniešiem, boulderinga disciplīna</t>
  </si>
  <si>
    <t>Helsinki, Somija</t>
  </si>
  <si>
    <t>28.08.-31.08.2025.</t>
  </si>
  <si>
    <t>Žilina, Slovākija</t>
  </si>
  <si>
    <t>01.09.-18.09.2025</t>
  </si>
  <si>
    <t>Treniņnometne pirms PČ Japāna, Tokija / Koreja, Seula</t>
  </si>
  <si>
    <t>Japāna/Koreja</t>
  </si>
  <si>
    <t>13.-14.09.2025.</t>
  </si>
  <si>
    <t>Eiropas kausa posms jauniešiem, grūtās kāpšanas disciplīna</t>
  </si>
  <si>
    <t>Imsta, Austrija</t>
  </si>
  <si>
    <t>19.09.2025.</t>
  </si>
  <si>
    <t>Latvijas kauss kāpšanas sportā, grūtā kāpšana ar augšējo drošināšanu bērniem un jauniešiem 3.posms</t>
  </si>
  <si>
    <t>21.-28.09.2025.</t>
  </si>
  <si>
    <t>Pasaules čempionāts, boulderinga disciplīna</t>
  </si>
  <si>
    <t>Seula, Koreja</t>
  </si>
  <si>
    <t>Rīgas skolēnu alpīnisma-sporta tūrisma sacensības "Rīgas Tūrists 2024"</t>
  </si>
  <si>
    <t>18.10.-19.10.2025.</t>
  </si>
  <si>
    <t>Latvijas kausa 3.posms alpīnismā-sporta tūrismā "O.Kalpaka piemiņas kauss 2025"</t>
  </si>
  <si>
    <t>Misa</t>
  </si>
  <si>
    <t>31.10.-03.11.2025.</t>
  </si>
  <si>
    <t>Tulūza,
Francija</t>
  </si>
  <si>
    <t>29.11.2025.</t>
  </si>
  <si>
    <t>Latvijas kauss kāpšanas sportā, grūtā kāpšana ar augšējo drošināšanu bērniem un jauniešiem 4.posms</t>
  </si>
  <si>
    <t>06.12.-07.12.2025.</t>
  </si>
  <si>
    <t>Latvijas kausa 4.posma sacensības alpīnismā-sporta tūrismā</t>
  </si>
  <si>
    <t>31.12.2025.</t>
  </si>
  <si>
    <t>Latvijas alpīnisma-sporta tūrisma sacensību 2025. gada kopvērtējums - reitings</t>
  </si>
  <si>
    <t>Starptautiskās sacensības pieaugušajiem. Sacensību izmaksas pieaugušo konkurencē (Latvijas čempionāti, Latvijas kausi)</t>
  </si>
  <si>
    <t>14.02.-15.02.2025.</t>
  </si>
  <si>
    <t xml:space="preserve">Latvijas atklātais čempionāts kāpšanas sportā, grūtā kāpšana, “Lead games 2025” </t>
  </si>
  <si>
    <t>01.03.2025.</t>
  </si>
  <si>
    <t>Latvijas atklātais čempionāts alpīnisma tehnikā “Remoss kauss 2025”</t>
  </si>
  <si>
    <t>07.03.-08.03.2025.</t>
  </si>
  <si>
    <t>Latvijas čempionāts kāpšanas sportā, boulderingā "Falkors kauss 2025"</t>
  </si>
  <si>
    <t>09.03.2025.</t>
  </si>
  <si>
    <t>Latvijas Alpīnistu un ceļotāju asociācijas atklātās sacensības alpīnismā „Rīgas kauss”</t>
  </si>
  <si>
    <t>15.03.2025.</t>
  </si>
  <si>
    <t xml:space="preserve">Latvijas atklātais čempionāts alpīnisma tehnikā sasaitēm “Alima Romanova kauss 2025” </t>
  </si>
  <si>
    <t>06.04.2025.</t>
  </si>
  <si>
    <t>Sacensības alpīnisma tehnikā “Sasaites”</t>
  </si>
  <si>
    <t>11.-12.04.2025.</t>
  </si>
  <si>
    <t>IFSC pilnsapulce</t>
  </si>
  <si>
    <t>Larnaka, Kipra</t>
  </si>
  <si>
    <t>Amatieru sacensības kāpšanas sportā "Boulderings visiem"</t>
  </si>
  <si>
    <t xml:space="preserve">Latvijas kauss alpīnisma tehnikā komandām  „Zelmas Bej-Mamikonjanas kauss” </t>
  </si>
  <si>
    <t>Rīga/ Valmiera</t>
  </si>
  <si>
    <t>Latvijas kauss kāpšanas sportā grūtajā kāpšanā "Ogre open" 2025</t>
  </si>
  <si>
    <t>Ogre</t>
  </si>
  <si>
    <t>17.10.-18.10.2025.</t>
  </si>
  <si>
    <t>02.11.2025.</t>
  </si>
  <si>
    <t>Sacensības alpīnisma tehnikā "Sasaites"</t>
  </si>
  <si>
    <t>Ekstrēmā tūrisma kauss sacensību komplekss "Remoss" piedzīvojumu sacīkstes "Jelgava 2025"</t>
  </si>
  <si>
    <t>15.-16.11.2025.</t>
  </si>
  <si>
    <t>IFSC Europe pilnsapulce</t>
  </si>
  <si>
    <t>Brisele, Beļģija</t>
  </si>
  <si>
    <t>Tautas klases sacensības kāpšanas sportā, boulderings "Utopija 2025"</t>
  </si>
  <si>
    <t>13.12.2025.</t>
  </si>
  <si>
    <t>14.12.2025.</t>
  </si>
  <si>
    <t>Latvijas čempionāts alpīnisma tehnikā “Winter open 2025”</t>
  </si>
  <si>
    <t>Olaine</t>
  </si>
  <si>
    <t>visu gadu</t>
  </si>
  <si>
    <t>Izglītojošie semināri alpīnismā-sporta tūrismā, alpīnisma tehnikā, kāpšanas sportā</t>
  </si>
  <si>
    <t>IFSC biedru nauda</t>
  </si>
  <si>
    <t>03.-04.2025.</t>
  </si>
  <si>
    <t xml:space="preserve">Administratīvie izdevumi </t>
  </si>
  <si>
    <t>17.05.2025.</t>
  </si>
  <si>
    <t>Latvijas amatieru čempionāts kāpšanas sportā boulderingā 2025</t>
  </si>
  <si>
    <t>1.3.</t>
  </si>
  <si>
    <t>1.4.</t>
  </si>
  <si>
    <t>1.5.</t>
  </si>
  <si>
    <t>1.8.</t>
  </si>
  <si>
    <t>1.6.</t>
  </si>
  <si>
    <t>1.7.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</si>
  <si>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</si>
  <si>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</si>
  <si>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</si>
  <si>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</si>
  <si>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</si>
  <si>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</si>
  <si>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</si>
  <si>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</si>
  <si>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</si>
  <si>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</si>
  <si>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</si>
  <si>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</si>
  <si>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</si>
  <si>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</si>
  <si>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Eiropas čempionāts jauniešiem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</si>
  <si>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</si>
  <si>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</si>
  <si>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</si>
  <si>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</si>
  <si>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</si>
  <si>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</si>
  <si>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</si>
  <si>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</si>
  <si>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</si>
  <si>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</si>
  <si>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</si>
  <si>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</si>
  <si>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</si>
  <si>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</si>
  <si>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</si>
  <si>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</si>
  <si>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</si>
  <si>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</si>
  <si>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</si>
  <si>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</si>
  <si>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</si>
  <si>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</si>
  <si>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</si>
  <si>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</si>
  <si>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</si>
  <si>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</si>
  <si>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</si>
  <si>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</si>
  <si>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3.3.</t>
  </si>
  <si>
    <t>3.4.</t>
  </si>
  <si>
    <t>Pasākuma sarīkošanas laiks 
(kalendārā secībā)</t>
  </si>
  <si>
    <t>Rīga, Latvija</t>
  </si>
  <si>
    <t>22.02.2025.</t>
  </si>
  <si>
    <t>02.03.2025.</t>
  </si>
  <si>
    <t>Latvijas atklātais čempionāts boulderingā  Falkors kids OPEN 2025</t>
  </si>
  <si>
    <t xml:space="preserve">Atklātās sacensības alpīnisma tehnikā "Sasaites" bērniem un jauniešiem </t>
  </si>
  <si>
    <t>24.05.2025.</t>
  </si>
  <si>
    <t>19.07.2025.</t>
  </si>
  <si>
    <t>20.12.2025.</t>
  </si>
  <si>
    <t>Latvijas kauss 1.posms kāpšanas sportā, boulderingā BoulderFest vol7</t>
  </si>
  <si>
    <t>atcelts</t>
  </si>
  <si>
    <t>2.21.</t>
  </si>
  <si>
    <t>Atbalsts sacensību, konkursu, kursu, pasākumu organizēšanai</t>
  </si>
  <si>
    <t>30.08.-30.09.2025.</t>
  </si>
  <si>
    <t>Sacensību alpīnismā līdzfinansējums</t>
  </si>
  <si>
    <t>2-2e/25/171</t>
  </si>
  <si>
    <t>08.04.2025.</t>
  </si>
  <si>
    <r>
      <t>Apakšprogrammas Nr.</t>
    </r>
    <r>
      <rPr>
        <sz val="12"/>
        <rFont val="Times New Roman"/>
        <family val="1"/>
        <charset val="186"/>
      </rPr>
      <t xml:space="preserve"> </t>
    </r>
  </si>
  <si>
    <t>Piezīmes par tāmes izmaiņām</t>
  </si>
  <si>
    <t>precizēts datums</t>
  </si>
  <si>
    <t>papildināts</t>
  </si>
  <si>
    <t>precizēts nosaukums</t>
  </si>
  <si>
    <t>precizētas izmaksas</t>
  </si>
  <si>
    <t>precizētas izmaksas, dalībnieku skaits</t>
  </si>
  <si>
    <t>Latvijas atklātais čempionāts kāpšanas sportā bērniem (U7/U9, U11, U13) kāpšanas sportā 2025</t>
  </si>
  <si>
    <t>1.34.</t>
  </si>
  <si>
    <t>Atbalsts sacensību, konkursu, kursu, pasākumu organizēšanai bērniem un jauniešiem</t>
  </si>
  <si>
    <t xml:space="preserve">Latvijas kauss 2.posms  kāpšanas sportāa sacensībās boulderinga disciplīnā "Ziemassvētku kauss 2025"  </t>
  </si>
  <si>
    <t xml:space="preserve"> "Novadnieki OPEN 2025"</t>
  </si>
  <si>
    <t>15.11.2025.</t>
  </si>
  <si>
    <t>atteicās no līdzfinansējuma</t>
  </si>
  <si>
    <t xml:space="preserve">Amatieru sacensības kāpšanas sportā bērniem "Boulderings visiem 2" </t>
  </si>
  <si>
    <t>pārcelts uz 1.sadaļu - Finansējums plānotajām aktivitātēm (bērnu un jauniešu sporta atbalstam)</t>
  </si>
  <si>
    <t xml:space="preserve">pārcelts no 2.sadaļas  </t>
  </si>
  <si>
    <t xml:space="preserve"> </t>
  </si>
  <si>
    <t>3.5.</t>
  </si>
  <si>
    <t>Datu bāzes pilnveide</t>
  </si>
  <si>
    <t>2.22.</t>
  </si>
  <si>
    <t xml:space="preserve">Atbalsts Latvijas kauss kopvērtējumam  kāpšanas sportāa </t>
  </si>
  <si>
    <r>
      <t xml:space="preserve">TĀMES grozījumi decembrī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</si>
  <si>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t>Procenti 
no kopējā finansē-
juma</t>
  </si>
  <si>
    <t>climbscore, kausi 2026 sezonai</t>
  </si>
  <si>
    <t>kalnu datu bāze</t>
  </si>
  <si>
    <t>admin. Izdevumi, mājas lapas, uzturēš.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</si>
</sst>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6]yyyy/mm/dd"/>
  </numFmts>
  <fonts count="26" x14ac:knownFonts="1"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7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9" fontId="11" fillId="0" borderId="11" xfId="0" applyNumberFormat="1" applyFont="1" applyBorder="1" applyAlignment="1">
      <alignment horizontal="center" vertical="center" textRotation="90" wrapText="1"/>
    </xf>
    <xf numFmtId="4" fontId="11" fillId="0" borderId="1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8" fillId="3" borderId="17" xfId="0" applyFont="1" applyFill="1" applyBorder="1" applyAlignment="1">
      <alignment vertical="center"/>
    </xf>
    <xf numFmtId="0" fontId="18" fillId="3" borderId="17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18" fillId="6" borderId="17" xfId="0" applyFont="1" applyFill="1" applyBorder="1" applyAlignment="1">
      <alignment vertical="center"/>
    </xf>
    <xf numFmtId="0" fontId="18" fillId="6" borderId="17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vertical="center" wrapText="1"/>
    </xf>
    <xf numFmtId="0" fontId="18" fillId="5" borderId="0" xfId="0" applyFont="1" applyFill="1" applyAlignment="1">
      <alignment vertical="center" wrapText="1"/>
    </xf>
    <xf numFmtId="0" fontId="18" fillId="6" borderId="18" xfId="0" applyFont="1" applyFill="1" applyBorder="1" applyAlignment="1">
      <alignment vertical="center"/>
    </xf>
    <xf numFmtId="0" fontId="18" fillId="6" borderId="18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14" fillId="7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 textRotation="90" wrapText="1"/>
    </xf>
    <xf numFmtId="4" fontId="24" fillId="2" borderId="12" xfId="0" applyNumberFormat="1" applyFont="1" applyFill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9" fillId="3" borderId="18" xfId="0" applyFont="1" applyFill="1" applyBorder="1" applyAlignment="1">
      <alignment vertical="center" wrapText="1"/>
    </xf>
    <xf numFmtId="0" fontId="18" fillId="6" borderId="19" xfId="0" applyFont="1" applyFill="1" applyBorder="1" applyAlignment="1">
      <alignment vertical="center" wrapText="1"/>
    </xf>
    <xf numFmtId="0" fontId="18" fillId="5" borderId="10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18" fillId="8" borderId="17" xfId="0" applyFont="1" applyFill="1" applyBorder="1" applyAlignment="1">
      <alignment vertical="center"/>
    </xf>
    <xf numFmtId="0" fontId="6" fillId="9" borderId="10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vertical="center" wrapText="1"/>
    </xf>
    <xf numFmtId="0" fontId="18" fillId="10" borderId="17" xfId="0" applyFont="1" applyFill="1" applyBorder="1" applyAlignment="1">
      <alignment vertical="center"/>
    </xf>
    <xf numFmtId="0" fontId="18" fillId="10" borderId="17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/>
    </xf>
    <xf numFmtId="4" fontId="23" fillId="9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8" fillId="3" borderId="18" xfId="0" applyFont="1" applyFill="1" applyBorder="1" applyAlignment="1">
      <alignment vertical="center"/>
    </xf>
    <xf numFmtId="0" fontId="18" fillId="6" borderId="19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0" fontId="18" fillId="12" borderId="17" xfId="0" applyFont="1" applyFill="1" applyBorder="1" applyAlignment="1">
      <alignment vertical="center" wrapText="1"/>
    </xf>
    <xf numFmtId="0" fontId="18" fillId="12" borderId="17" xfId="0" applyFont="1" applyFill="1" applyBorder="1" applyAlignment="1">
      <alignment vertical="center"/>
    </xf>
    <xf numFmtId="0" fontId="6" fillId="13" borderId="10" xfId="0" applyFont="1" applyFill="1" applyBorder="1" applyAlignment="1">
      <alignment horizontal="center" vertical="center"/>
    </xf>
    <xf numFmtId="4" fontId="23" fillId="1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13" borderId="13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left" vertical="center" wrapText="1"/>
    </xf>
    <xf numFmtId="0" fontId="6" fillId="13" borderId="10" xfId="0" applyFont="1" applyFill="1" applyBorder="1" applyAlignment="1">
      <alignment horizontal="left" vertical="center"/>
    </xf>
    <xf numFmtId="0" fontId="20" fillId="12" borderId="17" xfId="0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164" fontId="20" fillId="13" borderId="10" xfId="0" applyNumberFormat="1" applyFont="1" applyFill="1" applyBorder="1" applyAlignment="1">
      <alignment horizontal="left" vertical="center" wrapText="1"/>
    </xf>
    <xf numFmtId="0" fontId="18" fillId="14" borderId="1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P86"/>
  <sheetViews>
    <sheetView tabSelected="1" topLeftCell="B61" zoomScaleNormal="100" zoomScalePageLayoutView="70" workbookViewId="0">
      <selection activeCell="Q76" sqref="Q76"/>
    </sheetView>
  </sheetViews>
  <sheetFormatPr defaultColWidth="9.109375" defaultRowHeight="14.4" x14ac:dyDescent="0.3"/>
  <cols>
    <col min="1" max="1" width="6.88671875" style="22" customWidth="1"/>
    <col min="2" max="2" width="28.88671875" style="15" customWidth="1"/>
    <col min="3" max="3" width="48.109375" style="15" customWidth="1"/>
    <col min="4" max="4" width="10.109375" style="22" customWidth="1"/>
    <col min="5" max="5" width="16.44140625" style="15" customWidth="1"/>
    <col min="6" max="6" width="8.33203125" style="15" hidden="1" customWidth="1"/>
    <col min="7" max="7" width="11.6640625" style="15" hidden="1" customWidth="1"/>
    <col min="8" max="8" width="8.44140625" style="15" customWidth="1"/>
    <col min="9" max="9" width="8.88671875" style="15" customWidth="1"/>
    <col min="10" max="10" width="13.44140625" style="15" customWidth="1"/>
    <col min="11" max="11" width="12.44140625" style="15" hidden="1" customWidth="1"/>
    <col min="12" max="13" width="7.6640625" style="15" hidden="1" customWidth="1"/>
    <col min="14" max="14" width="9.5546875" style="15" customWidth="1"/>
    <col min="15" max="15" width="10.109375" style="62" customWidth="1"/>
    <col min="16" max="16" width="9.88671875" style="22" customWidth="1"/>
    <col min="17" max="17" width="29.44140625" style="104" customWidth="1"/>
    <col min="18" max="1004" width="9.109375" style="15"/>
    <col min="1005" max="16384" width="9.109375" style="41"/>
  </cols>
  <sheetData>
    <row r="1" spans="1:17" ht="41.25" customHeight="1" x14ac:dyDescent="0.3">
      <c r="B1" s="40"/>
      <c r="C1" s="108" t="s">
        <v>233</v>
      </c>
      <c r="D1" s="108"/>
      <c r="E1" s="108"/>
      <c r="F1" s="108"/>
      <c r="G1" s="108"/>
      <c r="H1" s="108"/>
      <c r="I1" s="108"/>
      <c r="J1" s="108"/>
      <c r="K1" s="106"/>
      <c r="L1" s="106"/>
      <c r="M1" s="106"/>
      <c r="N1" s="106"/>
      <c r="O1" s="106"/>
      <c r="P1" s="76"/>
    </row>
    <row r="2" spans="1:17" s="20" customFormat="1" ht="15.6" x14ac:dyDescent="0.3">
      <c r="A2" s="18"/>
      <c r="B2" s="1"/>
      <c r="C2" s="1"/>
      <c r="D2" s="21"/>
      <c r="E2" s="1"/>
      <c r="F2" s="1"/>
      <c r="G2" s="1"/>
      <c r="H2" s="1"/>
      <c r="I2" s="1"/>
      <c r="J2" s="1"/>
      <c r="O2" s="62"/>
      <c r="P2" s="18"/>
      <c r="Q2" s="88"/>
    </row>
    <row r="3" spans="1:17" s="20" customFormat="1" ht="15.6" x14ac:dyDescent="0.3">
      <c r="A3" s="1" t="s">
        <v>16</v>
      </c>
      <c r="B3" s="23"/>
      <c r="C3" s="21" t="s">
        <v>30</v>
      </c>
      <c r="D3" s="23"/>
      <c r="E3" s="23"/>
      <c r="F3" s="23"/>
      <c r="G3" s="23"/>
      <c r="H3" s="42"/>
      <c r="I3" s="42"/>
      <c r="J3" s="42"/>
      <c r="O3" s="62"/>
      <c r="P3" s="18"/>
      <c r="Q3" s="88"/>
    </row>
    <row r="4" spans="1:17" s="20" customFormat="1" ht="15.6" x14ac:dyDescent="0.3">
      <c r="A4" s="43" t="s">
        <v>0</v>
      </c>
      <c r="B4" s="23"/>
      <c r="C4" s="23" t="s">
        <v>210</v>
      </c>
      <c r="D4" s="23"/>
      <c r="E4" s="21" t="s">
        <v>209</v>
      </c>
      <c r="F4" s="23"/>
      <c r="G4" s="23"/>
      <c r="H4" s="23"/>
      <c r="I4" s="23"/>
      <c r="J4" s="42"/>
      <c r="O4" s="62"/>
      <c r="P4" s="18"/>
      <c r="Q4" s="88"/>
    </row>
    <row r="5" spans="1:17" s="20" customFormat="1" ht="15.6" x14ac:dyDescent="0.3">
      <c r="A5" s="44" t="s">
        <v>17</v>
      </c>
      <c r="B5" s="23"/>
      <c r="C5" s="45" t="s">
        <v>29</v>
      </c>
      <c r="D5" s="23"/>
      <c r="E5" s="23"/>
      <c r="F5" s="23"/>
      <c r="G5" s="23"/>
      <c r="H5" s="23"/>
      <c r="I5" s="23"/>
      <c r="J5" s="42"/>
      <c r="O5" s="62"/>
      <c r="P5" s="18"/>
      <c r="Q5" s="88"/>
    </row>
    <row r="6" spans="1:17" s="20" customFormat="1" ht="15.6" x14ac:dyDescent="0.3">
      <c r="A6" s="1" t="s">
        <v>211</v>
      </c>
      <c r="B6" s="1"/>
      <c r="C6" s="19" t="s">
        <v>28</v>
      </c>
      <c r="D6" s="21"/>
      <c r="E6" s="1"/>
      <c r="F6" s="1"/>
      <c r="G6" s="1"/>
      <c r="H6" s="1"/>
      <c r="I6" s="1"/>
      <c r="J6" s="23"/>
      <c r="O6" s="62"/>
      <c r="P6" s="18"/>
      <c r="Q6" s="88"/>
    </row>
    <row r="7" spans="1:17" s="20" customFormat="1" ht="16.2" thickBot="1" x14ac:dyDescent="0.35">
      <c r="A7" s="18"/>
      <c r="B7" s="23"/>
      <c r="C7" s="23"/>
      <c r="D7" s="23"/>
      <c r="E7" s="23"/>
      <c r="F7" s="23"/>
      <c r="G7" s="23"/>
      <c r="H7" s="23"/>
      <c r="I7" s="23"/>
      <c r="J7" s="46"/>
      <c r="K7" s="47"/>
      <c r="L7" s="47"/>
      <c r="M7" s="47"/>
      <c r="N7" s="47"/>
      <c r="O7" s="63"/>
      <c r="P7" s="18"/>
      <c r="Q7" s="88"/>
    </row>
    <row r="8" spans="1:17" s="20" customFormat="1" ht="15.6" x14ac:dyDescent="0.3">
      <c r="A8" s="48"/>
      <c r="B8" s="49"/>
      <c r="C8" s="24"/>
      <c r="D8" s="24"/>
      <c r="E8" s="50"/>
      <c r="F8" s="2">
        <v>1100</v>
      </c>
      <c r="G8" s="2">
        <v>1200</v>
      </c>
      <c r="H8" s="2">
        <v>2100</v>
      </c>
      <c r="I8" s="3">
        <v>2200</v>
      </c>
      <c r="J8" s="2">
        <v>2300</v>
      </c>
      <c r="K8" s="4">
        <v>3200</v>
      </c>
      <c r="L8" s="4">
        <v>5100</v>
      </c>
      <c r="M8" s="4">
        <v>5200</v>
      </c>
      <c r="N8" s="4">
        <v>7700</v>
      </c>
      <c r="O8" s="64"/>
      <c r="P8" s="18"/>
      <c r="Q8" s="109" t="s">
        <v>212</v>
      </c>
    </row>
    <row r="9" spans="1:17" s="20" customFormat="1" ht="92.25" customHeight="1" x14ac:dyDescent="0.3">
      <c r="A9" s="5" t="s">
        <v>1</v>
      </c>
      <c r="B9" s="6" t="s">
        <v>194</v>
      </c>
      <c r="C9" s="6" t="s">
        <v>2</v>
      </c>
      <c r="D9" s="6" t="s">
        <v>3</v>
      </c>
      <c r="E9" s="7" t="s">
        <v>4</v>
      </c>
      <c r="F9" s="8" t="s">
        <v>19</v>
      </c>
      <c r="G9" s="9" t="s">
        <v>20</v>
      </c>
      <c r="H9" s="10" t="s">
        <v>21</v>
      </c>
      <c r="I9" s="10" t="s">
        <v>22</v>
      </c>
      <c r="J9" s="10" t="s">
        <v>23</v>
      </c>
      <c r="K9" s="10" t="s">
        <v>24</v>
      </c>
      <c r="L9" s="10" t="s">
        <v>25</v>
      </c>
      <c r="M9" s="10" t="s">
        <v>26</v>
      </c>
      <c r="N9" s="10" t="s">
        <v>27</v>
      </c>
      <c r="O9" s="65" t="s">
        <v>5</v>
      </c>
      <c r="P9" s="77" t="s">
        <v>234</v>
      </c>
      <c r="Q9" s="109"/>
    </row>
    <row r="10" spans="1:17" s="20" customFormat="1" ht="46.5" customHeight="1" x14ac:dyDescent="0.3">
      <c r="A10" s="51">
        <v>1</v>
      </c>
      <c r="B10" s="52" t="s">
        <v>6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66">
        <f>SUM(O11:O46)</f>
        <v>14368</v>
      </c>
      <c r="P10" s="78">
        <f>O10*100/O$76</f>
        <v>53.020406657072215</v>
      </c>
      <c r="Q10" s="88"/>
    </row>
    <row r="11" spans="1:17" s="20" customFormat="1" ht="32.25" customHeight="1" x14ac:dyDescent="0.3">
      <c r="A11" s="53" t="s">
        <v>7</v>
      </c>
      <c r="B11" s="79" t="s">
        <v>196</v>
      </c>
      <c r="C11" s="34" t="s">
        <v>32</v>
      </c>
      <c r="D11" s="35">
        <v>114</v>
      </c>
      <c r="E11" s="34" t="s">
        <v>34</v>
      </c>
      <c r="F11" s="35"/>
      <c r="G11" s="35"/>
      <c r="H11" s="35"/>
      <c r="I11" s="35">
        <v>556</v>
      </c>
      <c r="J11" s="35"/>
      <c r="K11" s="35"/>
      <c r="L11" s="35"/>
      <c r="M11" s="35"/>
      <c r="N11" s="26"/>
      <c r="O11" s="67">
        <f>SUM(F11:N11)</f>
        <v>556</v>
      </c>
      <c r="P11" s="18"/>
      <c r="Q11" s="88"/>
    </row>
    <row r="12" spans="1:17" s="20" customFormat="1" ht="32.25" customHeight="1" x14ac:dyDescent="0.3">
      <c r="A12" s="53" t="s">
        <v>8</v>
      </c>
      <c r="B12" s="79" t="s">
        <v>197</v>
      </c>
      <c r="C12" s="34" t="s">
        <v>33</v>
      </c>
      <c r="D12" s="35">
        <v>97</v>
      </c>
      <c r="E12" s="34" t="s">
        <v>35</v>
      </c>
      <c r="F12" s="35"/>
      <c r="G12" s="35"/>
      <c r="H12" s="35"/>
      <c r="I12" s="35">
        <v>556</v>
      </c>
      <c r="J12" s="35"/>
      <c r="K12" s="35"/>
      <c r="L12" s="35"/>
      <c r="M12" s="35"/>
      <c r="N12" s="26"/>
      <c r="O12" s="67">
        <f t="shared" ref="O12:O17" si="0">SUM(F12:N12)</f>
        <v>556</v>
      </c>
      <c r="P12" s="18"/>
      <c r="Q12" s="88"/>
    </row>
    <row r="13" spans="1:17" s="20" customFormat="1" ht="32.25" customHeight="1" x14ac:dyDescent="0.3">
      <c r="A13" s="53" t="s">
        <v>143</v>
      </c>
      <c r="B13" s="33" t="s">
        <v>36</v>
      </c>
      <c r="C13" s="34" t="s">
        <v>37</v>
      </c>
      <c r="D13" s="35">
        <v>1</v>
      </c>
      <c r="E13" s="34" t="s">
        <v>38</v>
      </c>
      <c r="F13" s="35"/>
      <c r="G13" s="35"/>
      <c r="H13" s="80">
        <v>45</v>
      </c>
      <c r="I13" s="35"/>
      <c r="J13" s="35"/>
      <c r="K13" s="35"/>
      <c r="L13" s="35"/>
      <c r="M13" s="35"/>
      <c r="N13" s="80">
        <v>40</v>
      </c>
      <c r="O13" s="67">
        <f t="shared" si="0"/>
        <v>85</v>
      </c>
      <c r="P13" s="18"/>
      <c r="Q13" s="88"/>
    </row>
    <row r="14" spans="1:17" s="20" customFormat="1" ht="32.25" customHeight="1" x14ac:dyDescent="0.3">
      <c r="A14" s="53" t="s">
        <v>144</v>
      </c>
      <c r="B14" s="33" t="s">
        <v>39</v>
      </c>
      <c r="C14" s="81" t="s">
        <v>198</v>
      </c>
      <c r="D14" s="35">
        <v>160</v>
      </c>
      <c r="E14" s="34" t="s">
        <v>34</v>
      </c>
      <c r="F14" s="35"/>
      <c r="G14" s="35"/>
      <c r="H14" s="35"/>
      <c r="I14" s="35">
        <v>794</v>
      </c>
      <c r="J14" s="35"/>
      <c r="K14" s="35"/>
      <c r="L14" s="35"/>
      <c r="M14" s="35"/>
      <c r="N14" s="26"/>
      <c r="O14" s="67">
        <f t="shared" si="0"/>
        <v>794</v>
      </c>
      <c r="P14" s="18"/>
      <c r="Q14" s="88"/>
    </row>
    <row r="15" spans="1:17" s="20" customFormat="1" ht="32.25" customHeight="1" x14ac:dyDescent="0.3">
      <c r="A15" s="53" t="s">
        <v>145</v>
      </c>
      <c r="B15" s="33" t="s">
        <v>40</v>
      </c>
      <c r="C15" s="34" t="s">
        <v>37</v>
      </c>
      <c r="D15" s="35">
        <v>1</v>
      </c>
      <c r="E15" s="34" t="s">
        <v>41</v>
      </c>
      <c r="F15" s="35"/>
      <c r="G15" s="35"/>
      <c r="H15" s="35">
        <v>45</v>
      </c>
      <c r="I15" s="35"/>
      <c r="J15" s="35"/>
      <c r="K15" s="35"/>
      <c r="L15" s="35"/>
      <c r="M15" s="35"/>
      <c r="N15" s="26"/>
      <c r="O15" s="67">
        <f t="shared" si="0"/>
        <v>45</v>
      </c>
      <c r="P15" s="18"/>
      <c r="Q15" s="88"/>
    </row>
    <row r="16" spans="1:17" s="20" customFormat="1" ht="32.25" customHeight="1" x14ac:dyDescent="0.3">
      <c r="A16" s="53" t="s">
        <v>147</v>
      </c>
      <c r="B16" s="79" t="s">
        <v>42</v>
      </c>
      <c r="C16" s="81" t="s">
        <v>199</v>
      </c>
      <c r="D16" s="33">
        <v>40</v>
      </c>
      <c r="E16" s="34" t="s">
        <v>34</v>
      </c>
      <c r="F16" s="35"/>
      <c r="G16" s="35"/>
      <c r="H16" s="35"/>
      <c r="I16" s="35"/>
      <c r="J16" s="35">
        <v>238</v>
      </c>
      <c r="K16" s="35"/>
      <c r="L16" s="35"/>
      <c r="M16" s="35"/>
      <c r="N16" s="26"/>
      <c r="O16" s="67">
        <f t="shared" ref="O16:O24" si="1">SUM(F16:N16)</f>
        <v>238</v>
      </c>
      <c r="P16" s="18"/>
      <c r="Q16" s="88"/>
    </row>
    <row r="17" spans="1:17" s="20" customFormat="1" ht="32.25" customHeight="1" x14ac:dyDescent="0.3">
      <c r="A17" s="53" t="s">
        <v>148</v>
      </c>
      <c r="B17" s="33" t="s">
        <v>43</v>
      </c>
      <c r="C17" s="34" t="s">
        <v>44</v>
      </c>
      <c r="D17" s="33">
        <v>1</v>
      </c>
      <c r="E17" s="34" t="s">
        <v>45</v>
      </c>
      <c r="F17" s="35"/>
      <c r="G17" s="35"/>
      <c r="H17" s="35">
        <v>60</v>
      </c>
      <c r="I17" s="35"/>
      <c r="J17" s="35"/>
      <c r="K17" s="35"/>
      <c r="L17" s="35"/>
      <c r="M17" s="35"/>
      <c r="N17" s="26"/>
      <c r="O17" s="67">
        <f t="shared" si="0"/>
        <v>60</v>
      </c>
      <c r="P17" s="18"/>
      <c r="Q17" s="88"/>
    </row>
    <row r="18" spans="1:17" s="20" customFormat="1" ht="32.25" customHeight="1" x14ac:dyDescent="0.3">
      <c r="A18" s="53" t="s">
        <v>146</v>
      </c>
      <c r="B18" s="33" t="s">
        <v>46</v>
      </c>
      <c r="C18" s="34" t="s">
        <v>50</v>
      </c>
      <c r="D18" s="33">
        <v>1</v>
      </c>
      <c r="E18" s="34" t="s">
        <v>51</v>
      </c>
      <c r="F18" s="35"/>
      <c r="G18" s="35"/>
      <c r="H18" s="35">
        <v>60</v>
      </c>
      <c r="I18" s="35"/>
      <c r="J18" s="35"/>
      <c r="K18" s="35"/>
      <c r="L18" s="35"/>
      <c r="M18" s="35"/>
      <c r="N18" s="26"/>
      <c r="O18" s="67">
        <f t="shared" si="1"/>
        <v>60</v>
      </c>
      <c r="P18" s="18"/>
      <c r="Q18" s="88"/>
    </row>
    <row r="19" spans="1:17" s="20" customFormat="1" ht="32.25" customHeight="1" x14ac:dyDescent="0.3">
      <c r="A19" s="53" t="s">
        <v>149</v>
      </c>
      <c r="B19" s="93" t="s">
        <v>204</v>
      </c>
      <c r="C19" s="92" t="s">
        <v>52</v>
      </c>
      <c r="D19" s="93"/>
      <c r="E19" s="92" t="s">
        <v>34</v>
      </c>
      <c r="F19" s="94"/>
      <c r="G19" s="94"/>
      <c r="H19" s="94"/>
      <c r="I19" s="94"/>
      <c r="J19" s="94">
        <v>0</v>
      </c>
      <c r="K19" s="94"/>
      <c r="L19" s="94"/>
      <c r="M19" s="94"/>
      <c r="N19" s="94"/>
      <c r="O19" s="95">
        <f t="shared" si="1"/>
        <v>0</v>
      </c>
      <c r="P19" s="18"/>
      <c r="Q19" s="88" t="s">
        <v>204</v>
      </c>
    </row>
    <row r="20" spans="1:17" s="20" customFormat="1" ht="58.5" customHeight="1" x14ac:dyDescent="0.3">
      <c r="A20" s="53" t="s">
        <v>150</v>
      </c>
      <c r="B20" s="33" t="s">
        <v>47</v>
      </c>
      <c r="C20" s="34" t="s">
        <v>53</v>
      </c>
      <c r="D20" s="33">
        <v>132</v>
      </c>
      <c r="E20" s="34" t="s">
        <v>34</v>
      </c>
      <c r="F20" s="35"/>
      <c r="G20" s="35"/>
      <c r="H20" s="35"/>
      <c r="I20" s="35">
        <v>794</v>
      </c>
      <c r="J20" s="35"/>
      <c r="K20" s="35"/>
      <c r="L20" s="35"/>
      <c r="M20" s="35"/>
      <c r="N20" s="26"/>
      <c r="O20" s="67">
        <f t="shared" si="1"/>
        <v>794</v>
      </c>
      <c r="P20" s="18"/>
      <c r="Q20" s="88"/>
    </row>
    <row r="21" spans="1:17" s="20" customFormat="1" ht="32.25" customHeight="1" x14ac:dyDescent="0.3">
      <c r="A21" s="53" t="s">
        <v>151</v>
      </c>
      <c r="B21" s="33" t="s">
        <v>48</v>
      </c>
      <c r="C21" s="34" t="s">
        <v>54</v>
      </c>
      <c r="D21" s="33">
        <v>75</v>
      </c>
      <c r="E21" s="34" t="s">
        <v>55</v>
      </c>
      <c r="F21" s="35"/>
      <c r="G21" s="35"/>
      <c r="H21" s="35"/>
      <c r="I21" s="35">
        <v>556</v>
      </c>
      <c r="J21" s="35"/>
      <c r="K21" s="35"/>
      <c r="L21" s="35"/>
      <c r="M21" s="35"/>
      <c r="N21" s="26"/>
      <c r="O21" s="67">
        <f t="shared" ref="O21:O45" si="2">SUM(F21:N21)</f>
        <v>556</v>
      </c>
      <c r="P21" s="18"/>
      <c r="Q21" s="88"/>
    </row>
    <row r="22" spans="1:17" s="20" customFormat="1" ht="32.25" customHeight="1" x14ac:dyDescent="0.3">
      <c r="A22" s="53" t="s">
        <v>152</v>
      </c>
      <c r="B22" s="33" t="s">
        <v>49</v>
      </c>
      <c r="C22" s="34" t="s">
        <v>56</v>
      </c>
      <c r="D22" s="33">
        <v>7</v>
      </c>
      <c r="E22" s="34" t="s">
        <v>57</v>
      </c>
      <c r="F22" s="35"/>
      <c r="G22" s="35"/>
      <c r="H22" s="80">
        <v>180</v>
      </c>
      <c r="I22" s="35"/>
      <c r="J22" s="35"/>
      <c r="K22" s="35"/>
      <c r="L22" s="35"/>
      <c r="M22" s="35"/>
      <c r="N22" s="80">
        <v>650</v>
      </c>
      <c r="O22" s="67">
        <f t="shared" si="2"/>
        <v>830</v>
      </c>
      <c r="P22" s="18"/>
      <c r="Q22" s="88"/>
    </row>
    <row r="23" spans="1:17" s="20" customFormat="1" ht="32.25" customHeight="1" x14ac:dyDescent="0.3">
      <c r="A23" s="53" t="s">
        <v>153</v>
      </c>
      <c r="B23" s="33" t="s">
        <v>58</v>
      </c>
      <c r="C23" s="34" t="s">
        <v>59</v>
      </c>
      <c r="D23" s="33">
        <v>92</v>
      </c>
      <c r="E23" s="34" t="s">
        <v>60</v>
      </c>
      <c r="F23" s="35"/>
      <c r="G23" s="35"/>
      <c r="H23" s="35"/>
      <c r="I23" s="35">
        <v>556</v>
      </c>
      <c r="J23" s="35"/>
      <c r="K23" s="35"/>
      <c r="L23" s="35"/>
      <c r="M23" s="35"/>
      <c r="N23" s="26"/>
      <c r="O23" s="67">
        <f t="shared" si="2"/>
        <v>556</v>
      </c>
      <c r="P23" s="18"/>
      <c r="Q23" s="88"/>
    </row>
    <row r="24" spans="1:17" s="20" customFormat="1" ht="32.25" customHeight="1" x14ac:dyDescent="0.3">
      <c r="A24" s="53" t="s">
        <v>154</v>
      </c>
      <c r="B24" s="79" t="s">
        <v>200</v>
      </c>
      <c r="C24" s="34" t="s">
        <v>61</v>
      </c>
      <c r="D24" s="33">
        <v>80</v>
      </c>
      <c r="E24" s="34" t="s">
        <v>34</v>
      </c>
      <c r="F24" s="35"/>
      <c r="G24" s="35"/>
      <c r="H24" s="35"/>
      <c r="I24" s="35">
        <v>556</v>
      </c>
      <c r="J24" s="35"/>
      <c r="K24" s="35"/>
      <c r="L24" s="35"/>
      <c r="M24" s="35"/>
      <c r="N24" s="26"/>
      <c r="O24" s="67">
        <f t="shared" si="1"/>
        <v>556</v>
      </c>
      <c r="P24" s="18"/>
      <c r="Q24" s="88"/>
    </row>
    <row r="25" spans="1:17" s="20" customFormat="1" ht="32.25" customHeight="1" x14ac:dyDescent="0.3">
      <c r="A25" s="53" t="s">
        <v>155</v>
      </c>
      <c r="B25" s="33" t="s">
        <v>62</v>
      </c>
      <c r="C25" s="34" t="s">
        <v>44</v>
      </c>
      <c r="D25" s="33">
        <v>1</v>
      </c>
      <c r="E25" s="34" t="s">
        <v>63</v>
      </c>
      <c r="F25" s="35"/>
      <c r="G25" s="35"/>
      <c r="H25" s="80">
        <v>0</v>
      </c>
      <c r="I25" s="35"/>
      <c r="J25" s="35"/>
      <c r="K25" s="35"/>
      <c r="L25" s="35"/>
      <c r="M25" s="35"/>
      <c r="N25" s="26"/>
      <c r="O25" s="87">
        <f t="shared" si="2"/>
        <v>0</v>
      </c>
      <c r="P25" s="18"/>
      <c r="Q25" s="88"/>
    </row>
    <row r="26" spans="1:17" s="20" customFormat="1" ht="32.25" customHeight="1" x14ac:dyDescent="0.3">
      <c r="A26" s="53" t="s">
        <v>156</v>
      </c>
      <c r="B26" s="33" t="s">
        <v>64</v>
      </c>
      <c r="C26" s="34" t="s">
        <v>44</v>
      </c>
      <c r="D26" s="33">
        <v>1</v>
      </c>
      <c r="E26" s="34" t="s">
        <v>65</v>
      </c>
      <c r="F26" s="35"/>
      <c r="G26" s="35"/>
      <c r="H26" s="80">
        <v>0</v>
      </c>
      <c r="I26" s="35"/>
      <c r="J26" s="35"/>
      <c r="K26" s="35"/>
      <c r="L26" s="35"/>
      <c r="M26" s="35"/>
      <c r="N26" s="26"/>
      <c r="O26" s="87">
        <f t="shared" si="2"/>
        <v>0</v>
      </c>
      <c r="P26" s="18"/>
      <c r="Q26" s="88"/>
    </row>
    <row r="27" spans="1:17" s="20" customFormat="1" ht="32.25" customHeight="1" x14ac:dyDescent="0.3">
      <c r="A27" s="53" t="s">
        <v>157</v>
      </c>
      <c r="B27" s="30" t="s">
        <v>66</v>
      </c>
      <c r="C27" s="29" t="s">
        <v>67</v>
      </c>
      <c r="D27" s="82">
        <v>7</v>
      </c>
      <c r="E27" s="29" t="s">
        <v>68</v>
      </c>
      <c r="F27" s="35"/>
      <c r="G27" s="35"/>
      <c r="H27" s="80">
        <v>225</v>
      </c>
      <c r="I27" s="35"/>
      <c r="J27" s="35"/>
      <c r="K27" s="35"/>
      <c r="L27" s="35"/>
      <c r="M27" s="35"/>
      <c r="N27" s="26">
        <v>80</v>
      </c>
      <c r="O27" s="67">
        <f t="shared" si="2"/>
        <v>305</v>
      </c>
      <c r="P27" s="18"/>
      <c r="Q27" s="77"/>
    </row>
    <row r="28" spans="1:17" s="20" customFormat="1" ht="32.25" customHeight="1" x14ac:dyDescent="0.3">
      <c r="A28" s="53" t="s">
        <v>158</v>
      </c>
      <c r="B28" s="33" t="s">
        <v>69</v>
      </c>
      <c r="C28" s="34" t="s">
        <v>44</v>
      </c>
      <c r="D28" s="33">
        <v>1</v>
      </c>
      <c r="E28" s="34" t="s">
        <v>70</v>
      </c>
      <c r="F28" s="35"/>
      <c r="G28" s="35"/>
      <c r="H28" s="35">
        <v>60</v>
      </c>
      <c r="I28" s="35"/>
      <c r="J28" s="35"/>
      <c r="K28" s="35"/>
      <c r="L28" s="35"/>
      <c r="M28" s="35"/>
      <c r="N28" s="26"/>
      <c r="O28" s="67">
        <f t="shared" si="2"/>
        <v>60</v>
      </c>
      <c r="P28" s="18"/>
      <c r="Q28" s="88"/>
    </row>
    <row r="29" spans="1:17" s="20" customFormat="1" ht="32.25" customHeight="1" x14ac:dyDescent="0.3">
      <c r="A29" s="53" t="s">
        <v>159</v>
      </c>
      <c r="B29" s="30" t="s">
        <v>71</v>
      </c>
      <c r="C29" s="29" t="s">
        <v>67</v>
      </c>
      <c r="D29" s="28">
        <v>5</v>
      </c>
      <c r="E29" s="29" t="s">
        <v>72</v>
      </c>
      <c r="F29" s="35"/>
      <c r="G29" s="35"/>
      <c r="H29" s="35">
        <v>135</v>
      </c>
      <c r="I29" s="35"/>
      <c r="J29" s="35"/>
      <c r="K29" s="35"/>
      <c r="L29" s="35"/>
      <c r="M29" s="35"/>
      <c r="N29" s="26">
        <v>120</v>
      </c>
      <c r="O29" s="67">
        <f t="shared" si="2"/>
        <v>255</v>
      </c>
      <c r="P29" s="18"/>
      <c r="Q29" s="88"/>
    </row>
    <row r="30" spans="1:17" s="20" customFormat="1" ht="32.25" customHeight="1" x14ac:dyDescent="0.3">
      <c r="A30" s="53" t="s">
        <v>160</v>
      </c>
      <c r="B30" s="30" t="s">
        <v>73</v>
      </c>
      <c r="C30" s="36" t="s">
        <v>74</v>
      </c>
      <c r="D30" s="28">
        <v>15</v>
      </c>
      <c r="E30" s="83" t="s">
        <v>195</v>
      </c>
      <c r="F30" s="35"/>
      <c r="G30" s="35"/>
      <c r="H30" s="35"/>
      <c r="I30" s="80">
        <v>1725</v>
      </c>
      <c r="J30" s="35"/>
      <c r="K30" s="35"/>
      <c r="L30" s="35"/>
      <c r="M30" s="35"/>
      <c r="N30" s="26"/>
      <c r="O30" s="67">
        <f t="shared" si="2"/>
        <v>1725</v>
      </c>
      <c r="P30" s="18"/>
      <c r="Q30" s="88"/>
    </row>
    <row r="31" spans="1:17" s="20" customFormat="1" ht="32.25" customHeight="1" x14ac:dyDescent="0.3">
      <c r="A31" s="53" t="s">
        <v>161</v>
      </c>
      <c r="B31" s="33" t="s">
        <v>75</v>
      </c>
      <c r="C31" s="34" t="s">
        <v>76</v>
      </c>
      <c r="D31" s="33">
        <v>13</v>
      </c>
      <c r="E31" s="34" t="s">
        <v>77</v>
      </c>
      <c r="F31" s="35"/>
      <c r="G31" s="35"/>
      <c r="H31" s="94">
        <v>500</v>
      </c>
      <c r="I31" s="35"/>
      <c r="J31" s="35"/>
      <c r="K31" s="35"/>
      <c r="L31" s="35"/>
      <c r="M31" s="35"/>
      <c r="N31" s="80">
        <v>240</v>
      </c>
      <c r="O31" s="67">
        <f t="shared" si="2"/>
        <v>740</v>
      </c>
      <c r="P31" s="18"/>
      <c r="Q31" s="88" t="s">
        <v>216</v>
      </c>
    </row>
    <row r="32" spans="1:17" s="20" customFormat="1" ht="32.25" customHeight="1" x14ac:dyDescent="0.3">
      <c r="A32" s="53" t="s">
        <v>162</v>
      </c>
      <c r="B32" s="30" t="s">
        <v>78</v>
      </c>
      <c r="C32" s="72" t="s">
        <v>163</v>
      </c>
      <c r="D32" s="89">
        <v>2</v>
      </c>
      <c r="E32" s="29" t="s">
        <v>79</v>
      </c>
      <c r="F32" s="35"/>
      <c r="G32" s="35"/>
      <c r="H32" s="35">
        <v>45</v>
      </c>
      <c r="I32" s="35"/>
      <c r="J32" s="35"/>
      <c r="K32" s="35"/>
      <c r="L32" s="35"/>
      <c r="M32" s="35"/>
      <c r="N32" s="26"/>
      <c r="O32" s="67">
        <f t="shared" si="2"/>
        <v>45</v>
      </c>
      <c r="P32" s="18"/>
      <c r="Q32" s="88"/>
    </row>
    <row r="33" spans="1:18" s="20" customFormat="1" ht="32.25" customHeight="1" x14ac:dyDescent="0.3">
      <c r="A33" s="53" t="s">
        <v>164</v>
      </c>
      <c r="B33" s="31" t="s">
        <v>80</v>
      </c>
      <c r="C33" s="74" t="s">
        <v>81</v>
      </c>
      <c r="D33" s="91">
        <v>1</v>
      </c>
      <c r="E33" s="37" t="s">
        <v>82</v>
      </c>
      <c r="F33" s="35"/>
      <c r="G33" s="35"/>
      <c r="H33" s="35">
        <v>1540</v>
      </c>
      <c r="I33" s="35"/>
      <c r="J33" s="35"/>
      <c r="K33" s="35"/>
      <c r="L33" s="35"/>
      <c r="M33" s="35"/>
      <c r="N33" s="26"/>
      <c r="O33" s="67">
        <f t="shared" si="2"/>
        <v>1540</v>
      </c>
      <c r="P33" s="18"/>
      <c r="Q33" s="88"/>
    </row>
    <row r="34" spans="1:18" s="20" customFormat="1" ht="32.25" customHeight="1" x14ac:dyDescent="0.3">
      <c r="A34" s="53" t="s">
        <v>165</v>
      </c>
      <c r="B34" s="33" t="s">
        <v>83</v>
      </c>
      <c r="C34" s="73" t="s">
        <v>84</v>
      </c>
      <c r="D34" s="90">
        <v>7</v>
      </c>
      <c r="E34" s="34" t="s">
        <v>85</v>
      </c>
      <c r="F34" s="35"/>
      <c r="G34" s="35"/>
      <c r="H34" s="35">
        <v>180</v>
      </c>
      <c r="I34" s="35"/>
      <c r="J34" s="35"/>
      <c r="K34" s="35"/>
      <c r="L34" s="35"/>
      <c r="M34" s="35"/>
      <c r="N34" s="26"/>
      <c r="O34" s="67">
        <f t="shared" si="2"/>
        <v>180</v>
      </c>
      <c r="P34" s="18"/>
      <c r="Q34" s="88"/>
    </row>
    <row r="35" spans="1:18" s="20" customFormat="1" ht="32.25" customHeight="1" x14ac:dyDescent="0.3">
      <c r="A35" s="53" t="s">
        <v>166</v>
      </c>
      <c r="B35" s="33" t="s">
        <v>86</v>
      </c>
      <c r="C35" s="34" t="s">
        <v>87</v>
      </c>
      <c r="D35" s="33">
        <v>80</v>
      </c>
      <c r="E35" s="34" t="s">
        <v>34</v>
      </c>
      <c r="F35" s="35"/>
      <c r="G35" s="35"/>
      <c r="H35" s="35"/>
      <c r="I35" s="35">
        <v>556</v>
      </c>
      <c r="J35" s="35"/>
      <c r="K35" s="35"/>
      <c r="L35" s="35"/>
      <c r="M35" s="35"/>
      <c r="N35" s="26"/>
      <c r="O35" s="67">
        <f t="shared" si="2"/>
        <v>556</v>
      </c>
      <c r="P35" s="18"/>
      <c r="Q35" s="88"/>
    </row>
    <row r="36" spans="1:18" s="20" customFormat="1" ht="32.25" customHeight="1" x14ac:dyDescent="0.3">
      <c r="A36" s="53" t="s">
        <v>167</v>
      </c>
      <c r="B36" s="33" t="s">
        <v>88</v>
      </c>
      <c r="C36" s="34" t="s">
        <v>89</v>
      </c>
      <c r="D36" s="33">
        <v>1</v>
      </c>
      <c r="E36" s="34" t="s">
        <v>90</v>
      </c>
      <c r="F36" s="35"/>
      <c r="G36" s="35"/>
      <c r="H36" s="35">
        <v>75</v>
      </c>
      <c r="I36" s="35"/>
      <c r="J36" s="35"/>
      <c r="K36" s="35"/>
      <c r="L36" s="35"/>
      <c r="M36" s="35"/>
      <c r="N36" s="26"/>
      <c r="O36" s="67">
        <f t="shared" si="2"/>
        <v>75</v>
      </c>
      <c r="P36" s="18"/>
      <c r="Q36" s="88"/>
    </row>
    <row r="37" spans="1:18" s="20" customFormat="1" ht="32.25" customHeight="1" x14ac:dyDescent="0.3">
      <c r="A37" s="53" t="s">
        <v>168</v>
      </c>
      <c r="B37" s="93" t="s">
        <v>204</v>
      </c>
      <c r="C37" s="92" t="s">
        <v>91</v>
      </c>
      <c r="D37" s="93">
        <v>40</v>
      </c>
      <c r="E37" s="92" t="s">
        <v>34</v>
      </c>
      <c r="F37" s="94"/>
      <c r="G37" s="94"/>
      <c r="H37" s="94"/>
      <c r="I37" s="94">
        <v>0</v>
      </c>
      <c r="J37" s="94"/>
      <c r="K37" s="94"/>
      <c r="L37" s="94"/>
      <c r="M37" s="94"/>
      <c r="N37" s="94"/>
      <c r="O37" s="95">
        <f t="shared" si="2"/>
        <v>0</v>
      </c>
      <c r="P37" s="18"/>
      <c r="Q37" s="88" t="s">
        <v>204</v>
      </c>
    </row>
    <row r="38" spans="1:18" s="20" customFormat="1" ht="32.25" customHeight="1" x14ac:dyDescent="0.3">
      <c r="A38" s="53" t="s">
        <v>169</v>
      </c>
      <c r="B38" s="33" t="s">
        <v>92</v>
      </c>
      <c r="C38" s="34" t="s">
        <v>93</v>
      </c>
      <c r="D38" s="33">
        <v>92</v>
      </c>
      <c r="E38" s="34" t="s">
        <v>94</v>
      </c>
      <c r="F38" s="35"/>
      <c r="G38" s="35"/>
      <c r="H38" s="35"/>
      <c r="I38" s="35">
        <v>556</v>
      </c>
      <c r="J38" s="35"/>
      <c r="K38" s="35"/>
      <c r="L38" s="35"/>
      <c r="M38" s="35"/>
      <c r="N38" s="26"/>
      <c r="O38" s="67">
        <f t="shared" si="2"/>
        <v>556</v>
      </c>
      <c r="P38" s="18"/>
      <c r="Q38" s="88"/>
    </row>
    <row r="39" spans="1:18" s="20" customFormat="1" ht="45.75" customHeight="1" x14ac:dyDescent="0.3">
      <c r="A39" s="53" t="s">
        <v>170</v>
      </c>
      <c r="B39" s="33" t="s">
        <v>95</v>
      </c>
      <c r="C39" s="34" t="s">
        <v>84</v>
      </c>
      <c r="D39" s="93">
        <v>2</v>
      </c>
      <c r="E39" s="34" t="s">
        <v>96</v>
      </c>
      <c r="F39" s="35"/>
      <c r="G39" s="35"/>
      <c r="H39" s="94">
        <v>45</v>
      </c>
      <c r="I39" s="35"/>
      <c r="J39" s="35"/>
      <c r="K39" s="35"/>
      <c r="L39" s="35"/>
      <c r="M39" s="35"/>
      <c r="N39" s="26">
        <v>40</v>
      </c>
      <c r="O39" s="95">
        <f t="shared" si="2"/>
        <v>85</v>
      </c>
      <c r="P39" s="18"/>
      <c r="Q39" s="96" t="s">
        <v>217</v>
      </c>
    </row>
    <row r="40" spans="1:18" s="20" customFormat="1" ht="36" customHeight="1" x14ac:dyDescent="0.3">
      <c r="A40" s="53" t="s">
        <v>171</v>
      </c>
      <c r="B40" s="93" t="s">
        <v>204</v>
      </c>
      <c r="C40" s="92" t="s">
        <v>218</v>
      </c>
      <c r="D40" s="93">
        <v>60</v>
      </c>
      <c r="E40" s="92" t="s">
        <v>34</v>
      </c>
      <c r="F40" s="94"/>
      <c r="G40" s="94"/>
      <c r="H40" s="94"/>
      <c r="I40" s="94"/>
      <c r="J40" s="94">
        <v>0</v>
      </c>
      <c r="K40" s="94"/>
      <c r="L40" s="94"/>
      <c r="M40" s="94"/>
      <c r="N40" s="94"/>
      <c r="O40" s="95">
        <f t="shared" si="2"/>
        <v>0</v>
      </c>
      <c r="P40" s="18"/>
      <c r="Q40" s="88" t="s">
        <v>204</v>
      </c>
    </row>
    <row r="41" spans="1:18" s="20" customFormat="1" ht="32.25" customHeight="1" x14ac:dyDescent="0.3">
      <c r="A41" s="53" t="s">
        <v>172</v>
      </c>
      <c r="B41" s="33" t="s">
        <v>97</v>
      </c>
      <c r="C41" s="34" t="s">
        <v>98</v>
      </c>
      <c r="D41" s="33">
        <v>120</v>
      </c>
      <c r="E41" s="34" t="s">
        <v>34</v>
      </c>
      <c r="F41" s="35"/>
      <c r="G41" s="35"/>
      <c r="H41" s="35"/>
      <c r="I41" s="35"/>
      <c r="J41" s="94">
        <v>539</v>
      </c>
      <c r="K41" s="35"/>
      <c r="L41" s="35"/>
      <c r="M41" s="35"/>
      <c r="N41" s="26"/>
      <c r="O41" s="95">
        <f t="shared" si="2"/>
        <v>539</v>
      </c>
      <c r="P41" s="18"/>
      <c r="Q41" s="88" t="s">
        <v>216</v>
      </c>
    </row>
    <row r="42" spans="1:18" s="20" customFormat="1" ht="32.25" customHeight="1" x14ac:dyDescent="0.3">
      <c r="A42" s="53" t="s">
        <v>173</v>
      </c>
      <c r="B42" s="33" t="s">
        <v>99</v>
      </c>
      <c r="C42" s="34" t="s">
        <v>100</v>
      </c>
      <c r="D42" s="33">
        <v>92</v>
      </c>
      <c r="E42" s="34" t="s">
        <v>34</v>
      </c>
      <c r="F42" s="35"/>
      <c r="G42" s="35"/>
      <c r="H42" s="35"/>
      <c r="I42" s="35">
        <v>556</v>
      </c>
      <c r="J42" s="35"/>
      <c r="K42" s="35"/>
      <c r="L42" s="35"/>
      <c r="M42" s="35"/>
      <c r="N42" s="26"/>
      <c r="O42" s="67">
        <f t="shared" si="2"/>
        <v>556</v>
      </c>
      <c r="P42" s="18"/>
      <c r="Q42" s="88"/>
    </row>
    <row r="43" spans="1:18" s="20" customFormat="1" ht="32.25" customHeight="1" x14ac:dyDescent="0.3">
      <c r="A43" s="97" t="s">
        <v>189</v>
      </c>
      <c r="B43" s="93" t="s">
        <v>132</v>
      </c>
      <c r="C43" s="92" t="s">
        <v>225</v>
      </c>
      <c r="D43" s="93">
        <v>80</v>
      </c>
      <c r="E43" s="92" t="s">
        <v>34</v>
      </c>
      <c r="F43" s="94"/>
      <c r="G43" s="94"/>
      <c r="H43" s="94"/>
      <c r="I43" s="94"/>
      <c r="J43" s="94">
        <v>238</v>
      </c>
      <c r="K43" s="94"/>
      <c r="L43" s="94"/>
      <c r="M43" s="94"/>
      <c r="N43" s="94"/>
      <c r="O43" s="95">
        <f t="shared" si="2"/>
        <v>238</v>
      </c>
      <c r="P43" s="18"/>
      <c r="Q43" s="88" t="s">
        <v>227</v>
      </c>
    </row>
    <row r="44" spans="1:18" s="20" customFormat="1" ht="32.25" customHeight="1" x14ac:dyDescent="0.3">
      <c r="A44" s="53" t="s">
        <v>174</v>
      </c>
      <c r="B44" s="38" t="s">
        <v>101</v>
      </c>
      <c r="C44" s="39" t="s">
        <v>102</v>
      </c>
      <c r="D44" s="38">
        <v>150</v>
      </c>
      <c r="E44" s="39" t="s">
        <v>34</v>
      </c>
      <c r="F44" s="35"/>
      <c r="G44" s="35"/>
      <c r="H44" s="35"/>
      <c r="I44" s="35">
        <v>452</v>
      </c>
      <c r="J44" s="35"/>
      <c r="K44" s="35"/>
      <c r="L44" s="35"/>
      <c r="M44" s="35"/>
      <c r="N44" s="26"/>
      <c r="O44" s="67">
        <f t="shared" si="2"/>
        <v>452</v>
      </c>
      <c r="P44" s="18"/>
      <c r="Q44" s="88"/>
    </row>
    <row r="45" spans="1:18" s="20" customFormat="1" ht="32.25" customHeight="1" x14ac:dyDescent="0.3">
      <c r="A45" s="97" t="s">
        <v>219</v>
      </c>
      <c r="B45" s="93" t="s">
        <v>136</v>
      </c>
      <c r="C45" s="98" t="s">
        <v>220</v>
      </c>
      <c r="D45" s="94">
        <v>150</v>
      </c>
      <c r="E45" s="99" t="s">
        <v>34</v>
      </c>
      <c r="F45" s="94"/>
      <c r="G45" s="94"/>
      <c r="H45" s="94"/>
      <c r="I45" s="94">
        <v>275</v>
      </c>
      <c r="J45" s="94">
        <v>500</v>
      </c>
      <c r="K45" s="94"/>
      <c r="L45" s="94"/>
      <c r="M45" s="94"/>
      <c r="N45" s="94"/>
      <c r="O45" s="95">
        <f t="shared" si="2"/>
        <v>775</v>
      </c>
      <c r="P45" s="18"/>
      <c r="Q45" s="88" t="s">
        <v>214</v>
      </c>
      <c r="R45" s="20" t="s">
        <v>235</v>
      </c>
    </row>
    <row r="46" spans="1:18" s="20" customFormat="1" ht="15.75" customHeight="1" x14ac:dyDescent="0.3">
      <c r="A46" s="53"/>
      <c r="B46" s="5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26"/>
      <c r="O46" s="67">
        <f>SUM(F46:N46)</f>
        <v>0</v>
      </c>
      <c r="P46" s="18"/>
      <c r="Q46" s="88"/>
    </row>
    <row r="47" spans="1:18" s="20" customFormat="1" ht="51" customHeight="1" x14ac:dyDescent="0.3">
      <c r="A47" s="51">
        <v>2</v>
      </c>
      <c r="B47" s="52" t="s">
        <v>103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66">
        <f>SUM(O48:O69)</f>
        <v>9515</v>
      </c>
      <c r="P47" s="78">
        <f>O47*100/O$76</f>
        <v>35.111996752647698</v>
      </c>
      <c r="Q47" s="88"/>
    </row>
    <row r="48" spans="1:18" s="20" customFormat="1" ht="32.25" customHeight="1" x14ac:dyDescent="0.3">
      <c r="A48" s="75" t="s">
        <v>9</v>
      </c>
      <c r="B48" s="33" t="s">
        <v>104</v>
      </c>
      <c r="C48" s="34" t="s">
        <v>105</v>
      </c>
      <c r="D48" s="33">
        <v>65</v>
      </c>
      <c r="E48" s="34" t="s">
        <v>34</v>
      </c>
      <c r="F48" s="35"/>
      <c r="G48" s="26"/>
      <c r="H48" s="26"/>
      <c r="I48" s="26">
        <v>794</v>
      </c>
      <c r="J48" s="26"/>
      <c r="K48" s="26"/>
      <c r="L48" s="26"/>
      <c r="M48" s="26"/>
      <c r="N48" s="26"/>
      <c r="O48" s="67">
        <f>SUM(F48:N48)</f>
        <v>794</v>
      </c>
      <c r="P48" s="18"/>
      <c r="Q48" s="88"/>
    </row>
    <row r="49" spans="1:17" s="20" customFormat="1" ht="32.25" customHeight="1" x14ac:dyDescent="0.3">
      <c r="A49" s="75" t="s">
        <v>10</v>
      </c>
      <c r="B49" s="33" t="s">
        <v>106</v>
      </c>
      <c r="C49" s="34" t="s">
        <v>107</v>
      </c>
      <c r="D49" s="33">
        <v>52</v>
      </c>
      <c r="E49" s="34" t="s">
        <v>35</v>
      </c>
      <c r="F49" s="35"/>
      <c r="G49" s="26"/>
      <c r="H49" s="26"/>
      <c r="I49" s="26">
        <v>794</v>
      </c>
      <c r="J49" s="26"/>
      <c r="K49" s="26"/>
      <c r="L49" s="26"/>
      <c r="M49" s="26"/>
      <c r="N49" s="26"/>
      <c r="O49" s="67">
        <f t="shared" ref="O49:O52" si="3">SUM(F49:N49)</f>
        <v>794</v>
      </c>
      <c r="P49" s="18"/>
      <c r="Q49" s="88"/>
    </row>
    <row r="50" spans="1:17" s="20" customFormat="1" ht="32.25" customHeight="1" x14ac:dyDescent="0.3">
      <c r="A50" s="75" t="s">
        <v>11</v>
      </c>
      <c r="B50" s="33" t="s">
        <v>108</v>
      </c>
      <c r="C50" s="34" t="s">
        <v>109</v>
      </c>
      <c r="D50" s="33">
        <v>85</v>
      </c>
      <c r="E50" s="34" t="s">
        <v>34</v>
      </c>
      <c r="F50" s="35"/>
      <c r="G50" s="26"/>
      <c r="H50" s="26"/>
      <c r="I50" s="26">
        <v>794</v>
      </c>
      <c r="J50" s="26"/>
      <c r="K50" s="26"/>
      <c r="L50" s="26"/>
      <c r="M50" s="26"/>
      <c r="N50" s="26"/>
      <c r="O50" s="67">
        <f t="shared" si="3"/>
        <v>794</v>
      </c>
      <c r="P50" s="18"/>
      <c r="Q50" s="88"/>
    </row>
    <row r="51" spans="1:17" s="20" customFormat="1" ht="32.25" customHeight="1" x14ac:dyDescent="0.3">
      <c r="A51" s="75" t="s">
        <v>175</v>
      </c>
      <c r="B51" s="33" t="s">
        <v>110</v>
      </c>
      <c r="C51" s="34" t="s">
        <v>111</v>
      </c>
      <c r="D51" s="33">
        <v>28</v>
      </c>
      <c r="E51" s="34" t="s">
        <v>34</v>
      </c>
      <c r="F51" s="35"/>
      <c r="G51" s="26"/>
      <c r="H51" s="26"/>
      <c r="I51" s="26">
        <v>238</v>
      </c>
      <c r="J51" s="26"/>
      <c r="K51" s="26"/>
      <c r="L51" s="26"/>
      <c r="M51" s="26"/>
      <c r="N51" s="26"/>
      <c r="O51" s="67">
        <f t="shared" si="3"/>
        <v>238</v>
      </c>
      <c r="P51" s="18"/>
      <c r="Q51" s="88"/>
    </row>
    <row r="52" spans="1:17" s="20" customFormat="1" ht="32.25" customHeight="1" x14ac:dyDescent="0.3">
      <c r="A52" s="75" t="s">
        <v>176</v>
      </c>
      <c r="B52" s="33" t="s">
        <v>112</v>
      </c>
      <c r="C52" s="34" t="s">
        <v>113</v>
      </c>
      <c r="D52" s="33">
        <v>12</v>
      </c>
      <c r="E52" s="34" t="s">
        <v>34</v>
      </c>
      <c r="F52" s="35"/>
      <c r="G52" s="26"/>
      <c r="H52" s="26"/>
      <c r="I52" s="26">
        <v>794</v>
      </c>
      <c r="J52" s="26"/>
      <c r="K52" s="26"/>
      <c r="L52" s="26"/>
      <c r="M52" s="26"/>
      <c r="N52" s="26"/>
      <c r="O52" s="67">
        <f t="shared" si="3"/>
        <v>794</v>
      </c>
      <c r="P52" s="18"/>
      <c r="Q52" s="88"/>
    </row>
    <row r="53" spans="1:17" s="20" customFormat="1" ht="32.25" customHeight="1" x14ac:dyDescent="0.3">
      <c r="A53" s="75" t="s">
        <v>177</v>
      </c>
      <c r="B53" s="33" t="s">
        <v>114</v>
      </c>
      <c r="C53" s="34" t="s">
        <v>115</v>
      </c>
      <c r="D53" s="33">
        <v>34</v>
      </c>
      <c r="E53" s="34" t="s">
        <v>34</v>
      </c>
      <c r="F53" s="35"/>
      <c r="G53" s="26"/>
      <c r="H53" s="26"/>
      <c r="I53" s="80">
        <v>238</v>
      </c>
      <c r="J53" s="26"/>
      <c r="K53" s="26"/>
      <c r="L53" s="26"/>
      <c r="M53" s="26"/>
      <c r="N53" s="26"/>
      <c r="O53" s="67">
        <f t="shared" ref="O53:O69" si="4">SUM(F53:N53)</f>
        <v>238</v>
      </c>
      <c r="P53" s="18"/>
      <c r="Q53" s="88"/>
    </row>
    <row r="54" spans="1:17" s="20" customFormat="1" ht="32.25" customHeight="1" x14ac:dyDescent="0.3">
      <c r="A54" s="75" t="s">
        <v>178</v>
      </c>
      <c r="B54" s="93" t="s">
        <v>204</v>
      </c>
      <c r="C54" s="92" t="s">
        <v>119</v>
      </c>
      <c r="D54" s="93">
        <v>80</v>
      </c>
      <c r="E54" s="92" t="s">
        <v>34</v>
      </c>
      <c r="F54" s="94"/>
      <c r="G54" s="94"/>
      <c r="H54" s="94"/>
      <c r="I54" s="94"/>
      <c r="J54" s="94">
        <v>0</v>
      </c>
      <c r="K54" s="94"/>
      <c r="L54" s="94"/>
      <c r="M54" s="94"/>
      <c r="N54" s="94"/>
      <c r="O54" s="95">
        <f t="shared" si="4"/>
        <v>0</v>
      </c>
      <c r="P54" s="18"/>
      <c r="Q54" s="88" t="s">
        <v>204</v>
      </c>
    </row>
    <row r="55" spans="1:17" s="20" customFormat="1" ht="32.25" customHeight="1" x14ac:dyDescent="0.3">
      <c r="A55" s="75" t="s">
        <v>179</v>
      </c>
      <c r="B55" s="33" t="s">
        <v>141</v>
      </c>
      <c r="C55" s="34" t="s">
        <v>142</v>
      </c>
      <c r="D55" s="33">
        <v>160</v>
      </c>
      <c r="E55" s="34" t="s">
        <v>34</v>
      </c>
      <c r="F55" s="35"/>
      <c r="G55" s="26"/>
      <c r="H55" s="26"/>
      <c r="I55" s="26">
        <v>794</v>
      </c>
      <c r="J55" s="26"/>
      <c r="K55" s="26"/>
      <c r="L55" s="26"/>
      <c r="M55" s="26"/>
      <c r="N55" s="26"/>
      <c r="O55" s="67">
        <f t="shared" si="4"/>
        <v>794</v>
      </c>
      <c r="P55" s="18"/>
      <c r="Q55" s="88"/>
    </row>
    <row r="56" spans="1:17" s="20" customFormat="1" ht="32.25" customHeight="1" x14ac:dyDescent="0.3">
      <c r="A56" s="75" t="s">
        <v>180</v>
      </c>
      <c r="B56" s="79" t="s">
        <v>204</v>
      </c>
      <c r="C56" s="34" t="s">
        <v>120</v>
      </c>
      <c r="D56" s="33">
        <v>40</v>
      </c>
      <c r="E56" s="34" t="s">
        <v>121</v>
      </c>
      <c r="F56" s="35"/>
      <c r="G56" s="26"/>
      <c r="H56" s="26"/>
      <c r="I56" s="26">
        <v>0</v>
      </c>
      <c r="J56" s="26"/>
      <c r="K56" s="26"/>
      <c r="L56" s="26"/>
      <c r="M56" s="26"/>
      <c r="N56" s="26"/>
      <c r="O56" s="67">
        <f t="shared" si="4"/>
        <v>0</v>
      </c>
      <c r="P56" s="18"/>
      <c r="Q56" s="88"/>
    </row>
    <row r="57" spans="1:17" s="20" customFormat="1" ht="32.25" customHeight="1" x14ac:dyDescent="0.3">
      <c r="A57" s="75" t="s">
        <v>181</v>
      </c>
      <c r="B57" s="79" t="s">
        <v>201</v>
      </c>
      <c r="C57" s="34" t="s">
        <v>122</v>
      </c>
      <c r="D57" s="33">
        <v>80</v>
      </c>
      <c r="E57" s="34" t="s">
        <v>123</v>
      </c>
      <c r="F57" s="35"/>
      <c r="G57" s="26"/>
      <c r="H57" s="26"/>
      <c r="I57" s="26">
        <v>556</v>
      </c>
      <c r="J57" s="26"/>
      <c r="K57" s="26"/>
      <c r="L57" s="26"/>
      <c r="M57" s="26"/>
      <c r="N57" s="26"/>
      <c r="O57" s="67">
        <f t="shared" si="4"/>
        <v>556</v>
      </c>
      <c r="P57" s="18"/>
      <c r="Q57" s="88"/>
    </row>
    <row r="58" spans="1:17" s="20" customFormat="1" ht="32.25" customHeight="1" x14ac:dyDescent="0.3">
      <c r="A58" s="75" t="s">
        <v>182</v>
      </c>
      <c r="B58" s="79" t="s">
        <v>207</v>
      </c>
      <c r="C58" s="81" t="s">
        <v>208</v>
      </c>
      <c r="D58" s="33">
        <v>40</v>
      </c>
      <c r="E58" s="34" t="s">
        <v>34</v>
      </c>
      <c r="F58" s="35"/>
      <c r="G58" s="26"/>
      <c r="H58" s="26"/>
      <c r="I58" s="26">
        <v>238</v>
      </c>
      <c r="J58" s="26"/>
      <c r="K58" s="26"/>
      <c r="L58" s="26"/>
      <c r="M58" s="26"/>
      <c r="N58" s="26"/>
      <c r="O58" s="67">
        <f t="shared" si="4"/>
        <v>238</v>
      </c>
      <c r="P58" s="18"/>
      <c r="Q58" s="88"/>
    </row>
    <row r="59" spans="1:17" s="20" customFormat="1" ht="32.25" customHeight="1" x14ac:dyDescent="0.3">
      <c r="A59" s="75" t="s">
        <v>183</v>
      </c>
      <c r="B59" s="79" t="s">
        <v>202</v>
      </c>
      <c r="C59" s="100" t="s">
        <v>221</v>
      </c>
      <c r="D59" s="33">
        <v>120</v>
      </c>
      <c r="E59" s="34" t="s">
        <v>34</v>
      </c>
      <c r="F59" s="35"/>
      <c r="G59" s="26"/>
      <c r="H59" s="26"/>
      <c r="I59" s="26">
        <v>556</v>
      </c>
      <c r="J59" s="26"/>
      <c r="K59" s="26"/>
      <c r="L59" s="26"/>
      <c r="M59" s="26"/>
      <c r="N59" s="26"/>
      <c r="O59" s="67">
        <f t="shared" si="4"/>
        <v>556</v>
      </c>
      <c r="P59" s="18"/>
      <c r="Q59" s="88" t="s">
        <v>215</v>
      </c>
    </row>
    <row r="60" spans="1:17" s="20" customFormat="1" ht="32.25" customHeight="1" x14ac:dyDescent="0.3">
      <c r="A60" s="75" t="s">
        <v>184</v>
      </c>
      <c r="B60" s="33" t="s">
        <v>124</v>
      </c>
      <c r="C60" s="81" t="s">
        <v>203</v>
      </c>
      <c r="D60" s="33">
        <v>100</v>
      </c>
      <c r="E60" s="34" t="s">
        <v>34</v>
      </c>
      <c r="F60" s="35"/>
      <c r="G60" s="26"/>
      <c r="H60" s="26"/>
      <c r="I60" s="26">
        <v>556</v>
      </c>
      <c r="J60" s="26"/>
      <c r="K60" s="26"/>
      <c r="L60" s="26"/>
      <c r="M60" s="26"/>
      <c r="N60" s="26"/>
      <c r="O60" s="67">
        <f t="shared" si="4"/>
        <v>556</v>
      </c>
      <c r="P60" s="18"/>
      <c r="Q60" s="88"/>
    </row>
    <row r="61" spans="1:17" s="20" customFormat="1" ht="32.25" customHeight="1" x14ac:dyDescent="0.3">
      <c r="A61" s="75" t="s">
        <v>185</v>
      </c>
      <c r="B61" s="33" t="s">
        <v>125</v>
      </c>
      <c r="C61" s="34" t="s">
        <v>126</v>
      </c>
      <c r="D61" s="33">
        <v>40</v>
      </c>
      <c r="E61" s="34" t="s">
        <v>34</v>
      </c>
      <c r="F61" s="35"/>
      <c r="G61" s="26"/>
      <c r="H61" s="26"/>
      <c r="I61" s="80">
        <v>238</v>
      </c>
      <c r="J61" s="26"/>
      <c r="K61" s="26"/>
      <c r="L61" s="26"/>
      <c r="M61" s="26"/>
      <c r="N61" s="26"/>
      <c r="O61" s="67">
        <f t="shared" si="4"/>
        <v>238</v>
      </c>
      <c r="P61" s="18"/>
      <c r="Q61" s="88"/>
    </row>
    <row r="62" spans="1:17" s="20" customFormat="1" ht="32.25" customHeight="1" x14ac:dyDescent="0.3">
      <c r="A62" s="75" t="s">
        <v>186</v>
      </c>
      <c r="B62" s="33" t="s">
        <v>125</v>
      </c>
      <c r="C62" s="92" t="s">
        <v>222</v>
      </c>
      <c r="D62" s="33">
        <v>50</v>
      </c>
      <c r="E62" s="34" t="s">
        <v>55</v>
      </c>
      <c r="F62" s="35"/>
      <c r="G62" s="26"/>
      <c r="H62" s="26"/>
      <c r="I62" s="26">
        <v>238</v>
      </c>
      <c r="J62" s="26"/>
      <c r="K62" s="26"/>
      <c r="L62" s="26"/>
      <c r="M62" s="26"/>
      <c r="N62" s="26"/>
      <c r="O62" s="67">
        <f t="shared" si="4"/>
        <v>238</v>
      </c>
      <c r="P62" s="18"/>
      <c r="Q62" s="88" t="s">
        <v>215</v>
      </c>
    </row>
    <row r="63" spans="1:17" s="20" customFormat="1" ht="32.25" customHeight="1" x14ac:dyDescent="0.3">
      <c r="A63" s="75" t="s">
        <v>187</v>
      </c>
      <c r="B63" s="93" t="s">
        <v>223</v>
      </c>
      <c r="C63" s="34" t="s">
        <v>127</v>
      </c>
      <c r="D63" s="33">
        <v>120</v>
      </c>
      <c r="E63" s="34" t="s">
        <v>35</v>
      </c>
      <c r="F63" s="35"/>
      <c r="G63" s="26"/>
      <c r="H63" s="26"/>
      <c r="I63" s="26">
        <v>556</v>
      </c>
      <c r="J63" s="26"/>
      <c r="K63" s="26"/>
      <c r="L63" s="26"/>
      <c r="M63" s="26"/>
      <c r="N63" s="26"/>
      <c r="O63" s="67">
        <f t="shared" si="4"/>
        <v>556</v>
      </c>
      <c r="P63" s="18"/>
      <c r="Q63" s="88" t="s">
        <v>213</v>
      </c>
    </row>
    <row r="64" spans="1:17" s="20" customFormat="1" ht="32.25" customHeight="1" x14ac:dyDescent="0.3">
      <c r="A64" s="75" t="s">
        <v>188</v>
      </c>
      <c r="B64" s="93"/>
      <c r="C64" s="34" t="s">
        <v>131</v>
      </c>
      <c r="D64" s="33">
        <v>200</v>
      </c>
      <c r="E64" s="34" t="s">
        <v>34</v>
      </c>
      <c r="F64" s="35"/>
      <c r="G64" s="26"/>
      <c r="H64" s="26"/>
      <c r="I64" s="94">
        <v>0</v>
      </c>
      <c r="J64" s="26"/>
      <c r="K64" s="26"/>
      <c r="L64" s="26"/>
      <c r="M64" s="26"/>
      <c r="N64" s="26"/>
      <c r="O64" s="95">
        <f t="shared" si="4"/>
        <v>0</v>
      </c>
      <c r="P64" s="18"/>
      <c r="Q64" s="88" t="s">
        <v>224</v>
      </c>
    </row>
    <row r="65" spans="1:18" s="20" customFormat="1" ht="64.2" customHeight="1" x14ac:dyDescent="0.3">
      <c r="A65" s="75" t="s">
        <v>189</v>
      </c>
      <c r="B65" s="33" t="s">
        <v>132</v>
      </c>
      <c r="C65" s="92" t="s">
        <v>225</v>
      </c>
      <c r="D65" s="33">
        <v>80</v>
      </c>
      <c r="E65" s="34" t="s">
        <v>34</v>
      </c>
      <c r="F65" s="35"/>
      <c r="G65" s="26"/>
      <c r="H65" s="26"/>
      <c r="I65" s="26"/>
      <c r="J65" s="94"/>
      <c r="K65" s="26"/>
      <c r="L65" s="26"/>
      <c r="M65" s="26"/>
      <c r="N65" s="26"/>
      <c r="O65" s="95">
        <f t="shared" si="4"/>
        <v>0</v>
      </c>
      <c r="P65" s="18"/>
      <c r="Q65" s="88" t="s">
        <v>226</v>
      </c>
    </row>
    <row r="66" spans="1:18" s="20" customFormat="1" ht="32.25" customHeight="1" x14ac:dyDescent="0.3">
      <c r="A66" s="75" t="s">
        <v>190</v>
      </c>
      <c r="B66" s="33" t="s">
        <v>133</v>
      </c>
      <c r="C66" s="34" t="s">
        <v>134</v>
      </c>
      <c r="D66" s="33">
        <v>40</v>
      </c>
      <c r="E66" s="34" t="s">
        <v>135</v>
      </c>
      <c r="F66" s="35"/>
      <c r="G66" s="26"/>
      <c r="H66" s="26"/>
      <c r="I66" s="26">
        <v>794</v>
      </c>
      <c r="J66" s="26"/>
      <c r="K66" s="26"/>
      <c r="L66" s="26"/>
      <c r="M66" s="26"/>
      <c r="N66" s="26"/>
      <c r="O66" s="67">
        <f t="shared" si="4"/>
        <v>794</v>
      </c>
      <c r="P66" s="18"/>
      <c r="Q66" s="88"/>
    </row>
    <row r="67" spans="1:18" s="20" customFormat="1" ht="32.25" customHeight="1" x14ac:dyDescent="0.3">
      <c r="A67" s="75" t="s">
        <v>191</v>
      </c>
      <c r="B67" s="33" t="s">
        <v>136</v>
      </c>
      <c r="C67" s="34" t="s">
        <v>137</v>
      </c>
      <c r="D67" s="33">
        <v>25</v>
      </c>
      <c r="E67" s="34" t="s">
        <v>34</v>
      </c>
      <c r="F67" s="35"/>
      <c r="G67" s="26"/>
      <c r="H67" s="26"/>
      <c r="I67" s="94">
        <v>350</v>
      </c>
      <c r="J67" s="26"/>
      <c r="K67" s="26"/>
      <c r="L67" s="26"/>
      <c r="M67" s="26"/>
      <c r="N67" s="26"/>
      <c r="O67" s="95">
        <f t="shared" si="4"/>
        <v>350</v>
      </c>
      <c r="P67" s="18"/>
      <c r="Q67" s="88" t="s">
        <v>216</v>
      </c>
    </row>
    <row r="68" spans="1:18" s="20" customFormat="1" ht="32.25" customHeight="1" x14ac:dyDescent="0.3">
      <c r="A68" s="84" t="s">
        <v>205</v>
      </c>
      <c r="B68" s="79" t="s">
        <v>136</v>
      </c>
      <c r="C68" s="85" t="s">
        <v>206</v>
      </c>
      <c r="D68" s="80">
        <v>50</v>
      </c>
      <c r="E68" s="86" t="s">
        <v>34</v>
      </c>
      <c r="F68" s="80"/>
      <c r="G68" s="80"/>
      <c r="H68" s="80"/>
      <c r="I68" s="94">
        <v>275</v>
      </c>
      <c r="J68" s="94">
        <v>500</v>
      </c>
      <c r="K68" s="80"/>
      <c r="L68" s="80"/>
      <c r="M68" s="80"/>
      <c r="N68" s="80"/>
      <c r="O68" s="87">
        <f t="shared" ref="O68" si="5">SUM(F68:N68)</f>
        <v>775</v>
      </c>
      <c r="P68" s="18"/>
      <c r="Q68" s="88" t="s">
        <v>216</v>
      </c>
      <c r="R68" s="20" t="s">
        <v>235</v>
      </c>
    </row>
    <row r="69" spans="1:18" s="20" customFormat="1" ht="32.25" customHeight="1" x14ac:dyDescent="0.3">
      <c r="A69" s="97" t="s">
        <v>231</v>
      </c>
      <c r="B69" s="93" t="s">
        <v>136</v>
      </c>
      <c r="C69" s="98" t="s">
        <v>232</v>
      </c>
      <c r="D69" s="94">
        <v>50</v>
      </c>
      <c r="E69" s="99" t="s">
        <v>34</v>
      </c>
      <c r="F69" s="94"/>
      <c r="G69" s="94"/>
      <c r="H69" s="94"/>
      <c r="I69" s="94"/>
      <c r="J69" s="94">
        <v>212</v>
      </c>
      <c r="K69" s="94"/>
      <c r="L69" s="94"/>
      <c r="M69" s="94"/>
      <c r="N69" s="94"/>
      <c r="O69" s="95">
        <f t="shared" si="4"/>
        <v>212</v>
      </c>
      <c r="P69" s="18"/>
      <c r="Q69" s="88" t="s">
        <v>214</v>
      </c>
    </row>
    <row r="70" spans="1:18" s="20" customFormat="1" ht="32.25" customHeight="1" x14ac:dyDescent="0.3">
      <c r="A70" s="51">
        <v>3</v>
      </c>
      <c r="B70" s="52" t="s">
        <v>18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66">
        <f>SUM(O71:O75)</f>
        <v>3216</v>
      </c>
      <c r="P70" s="78">
        <f>O70*100/O$76</f>
        <v>11.867596590280083</v>
      </c>
      <c r="Q70" s="88"/>
    </row>
    <row r="71" spans="1:18" s="20" customFormat="1" ht="32.25" customHeight="1" x14ac:dyDescent="0.3">
      <c r="A71" s="53" t="s">
        <v>12</v>
      </c>
      <c r="B71" s="28" t="s">
        <v>116</v>
      </c>
      <c r="C71" s="32" t="s">
        <v>117</v>
      </c>
      <c r="D71" s="28">
        <v>1</v>
      </c>
      <c r="E71" s="29" t="s">
        <v>118</v>
      </c>
      <c r="F71" s="26"/>
      <c r="G71" s="26"/>
      <c r="H71" s="26">
        <v>247</v>
      </c>
      <c r="I71" s="26"/>
      <c r="J71" s="26"/>
      <c r="K71" s="26"/>
      <c r="L71" s="26"/>
      <c r="M71" s="26"/>
      <c r="N71" s="26"/>
      <c r="O71" s="67">
        <f>SUM(F71:N71)</f>
        <v>247</v>
      </c>
      <c r="P71" s="18"/>
      <c r="Q71" s="88"/>
    </row>
    <row r="72" spans="1:18" s="20" customFormat="1" ht="32.25" customHeight="1" x14ac:dyDescent="0.3">
      <c r="A72" s="53" t="s">
        <v>13</v>
      </c>
      <c r="B72" s="28" t="s">
        <v>128</v>
      </c>
      <c r="C72" s="29" t="s">
        <v>129</v>
      </c>
      <c r="D72" s="28">
        <v>1</v>
      </c>
      <c r="E72" s="29" t="s">
        <v>130</v>
      </c>
      <c r="F72" s="26"/>
      <c r="G72" s="26"/>
      <c r="H72" s="26">
        <v>553</v>
      </c>
      <c r="I72" s="26"/>
      <c r="J72" s="26"/>
      <c r="K72" s="26"/>
      <c r="L72" s="26"/>
      <c r="M72" s="26"/>
      <c r="N72" s="26"/>
      <c r="O72" s="67">
        <f t="shared" ref="O72" si="6">SUM(F72:N72)</f>
        <v>553</v>
      </c>
      <c r="P72" s="18"/>
      <c r="Q72" s="88"/>
    </row>
    <row r="73" spans="1:18" s="20" customFormat="1" ht="32.25" customHeight="1" x14ac:dyDescent="0.3">
      <c r="A73" s="53" t="s">
        <v>192</v>
      </c>
      <c r="B73" s="28" t="s">
        <v>139</v>
      </c>
      <c r="C73" s="29" t="s">
        <v>138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>
        <v>1500</v>
      </c>
      <c r="O73" s="67">
        <f t="shared" ref="O73" si="7">SUM(F73:N73)</f>
        <v>1500</v>
      </c>
      <c r="P73" s="18"/>
      <c r="Q73" s="88"/>
    </row>
    <row r="74" spans="1:18" s="20" customFormat="1" ht="32.25" customHeight="1" x14ac:dyDescent="0.3">
      <c r="A74" s="53" t="s">
        <v>193</v>
      </c>
      <c r="B74" s="55" t="s">
        <v>136</v>
      </c>
      <c r="C74" s="29" t="s">
        <v>140</v>
      </c>
      <c r="D74" s="26"/>
      <c r="E74" s="26"/>
      <c r="F74" s="26"/>
      <c r="G74" s="26"/>
      <c r="H74" s="26"/>
      <c r="I74" s="94">
        <v>316</v>
      </c>
      <c r="J74" s="26"/>
      <c r="K74" s="26"/>
      <c r="L74" s="26"/>
      <c r="M74" s="26"/>
      <c r="N74" s="26"/>
      <c r="O74" s="67">
        <f>SUM(F74:N74)</f>
        <v>316</v>
      </c>
      <c r="P74" s="18"/>
      <c r="Q74" s="88" t="s">
        <v>216</v>
      </c>
      <c r="R74" s="20" t="s">
        <v>237</v>
      </c>
    </row>
    <row r="75" spans="1:18" s="20" customFormat="1" ht="32.25" customHeight="1" x14ac:dyDescent="0.3">
      <c r="A75" s="97" t="s">
        <v>229</v>
      </c>
      <c r="B75" s="102" t="s">
        <v>136</v>
      </c>
      <c r="C75" s="103" t="s">
        <v>230</v>
      </c>
      <c r="D75" s="94"/>
      <c r="E75" s="94"/>
      <c r="F75" s="94"/>
      <c r="G75" s="94"/>
      <c r="H75" s="94"/>
      <c r="I75" s="94">
        <v>600</v>
      </c>
      <c r="J75" s="94"/>
      <c r="K75" s="94"/>
      <c r="L75" s="94"/>
      <c r="M75" s="94"/>
      <c r="N75" s="94"/>
      <c r="O75" s="95">
        <f>SUM(F75:N75)</f>
        <v>600</v>
      </c>
      <c r="P75" s="18"/>
      <c r="Q75" s="88" t="s">
        <v>214</v>
      </c>
      <c r="R75" s="20" t="s">
        <v>236</v>
      </c>
    </row>
    <row r="76" spans="1:18" s="20" customFormat="1" ht="27.6" customHeight="1" thickBot="1" x14ac:dyDescent="0.35">
      <c r="A76" s="56"/>
      <c r="B76" s="57" t="s">
        <v>14</v>
      </c>
      <c r="C76" s="57" t="s">
        <v>15</v>
      </c>
      <c r="D76" s="27"/>
      <c r="E76" s="57" t="s">
        <v>15</v>
      </c>
      <c r="F76" s="11">
        <f t="shared" ref="F76:N76" si="8">SUM(F10:F75)</f>
        <v>0</v>
      </c>
      <c r="G76" s="11">
        <f t="shared" si="8"/>
        <v>0</v>
      </c>
      <c r="H76" s="11">
        <f t="shared" si="8"/>
        <v>3995</v>
      </c>
      <c r="I76" s="11">
        <f t="shared" si="8"/>
        <v>18207</v>
      </c>
      <c r="J76" s="11">
        <f t="shared" si="8"/>
        <v>2227</v>
      </c>
      <c r="K76" s="11">
        <f t="shared" si="8"/>
        <v>0</v>
      </c>
      <c r="L76" s="11">
        <f t="shared" si="8"/>
        <v>0</v>
      </c>
      <c r="M76" s="11">
        <f t="shared" si="8"/>
        <v>0</v>
      </c>
      <c r="N76" s="11">
        <f t="shared" si="8"/>
        <v>2670</v>
      </c>
      <c r="O76" s="68">
        <f>SUM(O10:O75)-O70-O47-O10</f>
        <v>27099</v>
      </c>
      <c r="P76" s="18"/>
      <c r="Q76" s="88"/>
    </row>
    <row r="77" spans="1:18" s="20" customFormat="1" ht="15.6" x14ac:dyDescent="0.3">
      <c r="A77" s="13"/>
      <c r="B77" s="58"/>
      <c r="C77" s="58"/>
      <c r="D77" s="13"/>
      <c r="E77" s="58"/>
      <c r="F77" s="12"/>
      <c r="G77" s="13"/>
      <c r="H77" s="13"/>
      <c r="I77" s="14"/>
      <c r="J77" s="14"/>
      <c r="K77" s="14"/>
      <c r="L77" s="14"/>
      <c r="M77" s="14"/>
      <c r="N77" s="14"/>
      <c r="O77" s="101"/>
      <c r="P77" s="18"/>
      <c r="Q77" s="105"/>
    </row>
    <row r="78" spans="1:18" x14ac:dyDescent="0.3">
      <c r="O78" s="15"/>
    </row>
    <row r="79" spans="1:18" ht="15.6" x14ac:dyDescent="0.3">
      <c r="B79" s="18"/>
      <c r="C79" s="20"/>
      <c r="D79" s="18"/>
      <c r="E79" s="107" t="s">
        <v>31</v>
      </c>
      <c r="F79" s="107"/>
      <c r="G79" s="107"/>
      <c r="H79" s="107"/>
      <c r="I79" s="107"/>
      <c r="J79" s="107"/>
      <c r="K79" s="107"/>
      <c r="L79" s="107"/>
      <c r="M79" s="107"/>
      <c r="N79" s="107"/>
      <c r="O79" s="107"/>
    </row>
    <row r="80" spans="1:18" ht="15.6" x14ac:dyDescent="0.3">
      <c r="B80" s="18"/>
      <c r="C80" s="20"/>
      <c r="D80" s="18"/>
      <c r="E80" s="20"/>
      <c r="F80" s="20"/>
      <c r="G80" s="20"/>
      <c r="H80" s="20"/>
      <c r="I80" s="20"/>
      <c r="J80" s="23"/>
      <c r="M80" s="42"/>
    </row>
    <row r="81" spans="2:15" ht="15.6" x14ac:dyDescent="0.3">
      <c r="B81" s="18" t="s">
        <v>228</v>
      </c>
      <c r="C81" s="20"/>
      <c r="D81" s="18"/>
      <c r="J81" s="42"/>
      <c r="K81" s="42"/>
      <c r="L81" s="42"/>
      <c r="M81" s="42"/>
      <c r="N81" s="42"/>
      <c r="O81" s="69"/>
    </row>
    <row r="82" spans="2:15" x14ac:dyDescent="0.3">
      <c r="B82" s="22"/>
      <c r="F82" s="16"/>
      <c r="G82" s="16"/>
      <c r="H82" s="16"/>
      <c r="I82" s="16"/>
      <c r="J82" s="59"/>
      <c r="K82" s="59"/>
      <c r="L82" s="59"/>
      <c r="M82" s="59"/>
      <c r="N82" s="59"/>
      <c r="O82" s="70"/>
    </row>
    <row r="83" spans="2:15" x14ac:dyDescent="0.3">
      <c r="B83" s="22"/>
      <c r="F83" s="17"/>
      <c r="G83" s="17"/>
      <c r="H83" s="17"/>
      <c r="I83" s="17"/>
      <c r="J83" s="60"/>
      <c r="K83" s="60"/>
      <c r="L83" s="60"/>
      <c r="M83" s="60"/>
      <c r="N83" s="60"/>
      <c r="O83" s="71"/>
    </row>
    <row r="84" spans="2:15" ht="15.6" x14ac:dyDescent="0.3">
      <c r="B84" s="18"/>
      <c r="C84" s="18"/>
      <c r="D84" s="18"/>
      <c r="E84" s="18"/>
      <c r="F84" s="18"/>
      <c r="G84" s="18"/>
      <c r="H84" s="18"/>
      <c r="I84" s="18"/>
      <c r="J84" s="20"/>
    </row>
    <row r="85" spans="2:15" ht="15.6" x14ac:dyDescent="0.3">
      <c r="C85" s="20"/>
      <c r="D85" s="18"/>
      <c r="E85" s="61"/>
    </row>
    <row r="86" spans="2:15" x14ac:dyDescent="0.3">
      <c r="B86" s="22"/>
      <c r="F86" s="16"/>
      <c r="G86" s="16"/>
      <c r="H86" s="16"/>
      <c r="I86" s="16"/>
      <c r="J86" s="59"/>
      <c r="K86" s="59"/>
      <c r="L86" s="59"/>
      <c r="M86" s="59"/>
      <c r="N86" s="59"/>
      <c r="O86" s="70"/>
    </row>
  </sheetData>
  <autoFilter ref="A9:ALP76"/>
  <mergeCells count="4">
    <mergeCell ref="K1:O1"/>
    <mergeCell ref="E79:O79"/>
    <mergeCell ref="C1:J1"/>
    <mergeCell ref="Q8:Q9"/>
  </mergeCells>
  <printOptions horizontalCentered="1"/>
  <pageMargins left="0.70866141732283472" right="0.70866141732283472" top="0.74803149606299213" bottom="0.74803149606299213" header="0.51181102362204722" footer="0.31496062992125984"/>
  <pageSetup paperSize="8" scale="72" firstPageNumber="0" fitToHeight="0" orientation="portrait" horizontalDpi="300" verticalDpi="300" r:id="rId1"/>
  <headerFooter>
    <oddFooter>&amp;CDOKUMENTS PARAKSTĪTS AR DROŠU ELEKTRONISKO PARAKSTU UN SATUR LAIKA ZĪMOGU</oddFooter>
  </headerFooter>
  <ignoredErrors>
    <ignoredError sqref="O47 O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1.pielikums - TĀME</vt:lpstr>
      <vt:lpstr>'1.pielikums - TĀME'!Print_Titles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 Cirmans</dc:creator>
  <cp:lastModifiedBy>User</cp:lastModifiedBy>
  <cp:revision>1</cp:revision>
  <cp:lastPrinted>2025-12-09T06:02:06Z</cp:lastPrinted>
  <dcterms:created xsi:type="dcterms:W3CDTF">2009-08-14T06:49:15Z</dcterms:created>
  <dcterms:modified xsi:type="dcterms:W3CDTF">2026-01-22T16:55:36Z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