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tabRatio="482" activeTab="0"/>
  </bookViews>
  <sheets>
    <sheet name="B_grupa (3)" sheetId="1" r:id="rId1"/>
    <sheet name="C_grupa (2)" sheetId="2" r:id="rId2"/>
    <sheet name="D_grupa" sheetId="3" r:id="rId3"/>
  </sheets>
  <definedNames>
    <definedName name="_xlnm._FilterDatabase" localSheetId="0" hidden="1">'B_grupa (3)'!$A$8:$AQ$8</definedName>
    <definedName name="_xlnm._FilterDatabase" localSheetId="1" hidden="1">'C_grupa (2)'!$A$26:$AD$26</definedName>
    <definedName name="_xlnm._FilterDatabase" localSheetId="2" hidden="1">'D_grupa'!$A$8:$AA$8</definedName>
    <definedName name="_xlfn.RANK.AVG" hidden="1">#NAME?</definedName>
    <definedName name="_xlfn.RANK.EQ" hidden="1">#NAME?</definedName>
    <definedName name="_xlnm.Print_Area" localSheetId="2">'D_grupa'!$A$1:$V$37</definedName>
  </definedNames>
  <calcPr fullCalcOnLoad="1"/>
</workbook>
</file>

<file path=xl/sharedStrings.xml><?xml version="1.0" encoding="utf-8"?>
<sst xmlns="http://schemas.openxmlformats.org/spreadsheetml/2006/main" count="316" uniqueCount="78">
  <si>
    <t>TIESNEŠA TEHNIKAS KARTE</t>
  </si>
  <si>
    <t>Komanda</t>
  </si>
  <si>
    <t>REZULTĀTS</t>
  </si>
  <si>
    <t>VIETA</t>
  </si>
  <si>
    <t xml:space="preserve">Galvenais tiesnesis: __________________ </t>
  </si>
  <si>
    <t>Samanta Vilka</t>
  </si>
  <si>
    <t>Elza Baraka</t>
  </si>
  <si>
    <t>N.p.k.</t>
  </si>
  <si>
    <t>Vieta</t>
  </si>
  <si>
    <t>Distance 1</t>
  </si>
  <si>
    <t>Laiks</t>
  </si>
  <si>
    <t>Sodi</t>
  </si>
  <si>
    <t>Distance 2</t>
  </si>
  <si>
    <t>Distance 3</t>
  </si>
  <si>
    <t>Distance 4</t>
  </si>
  <si>
    <t>Simona Pūpola</t>
  </si>
  <si>
    <t>Dzimšanas gads</t>
  </si>
  <si>
    <t>Beāte Lejiete</t>
  </si>
  <si>
    <t>Tīna Marta Mikulāne</t>
  </si>
  <si>
    <t>Līva Dorila</t>
  </si>
  <si>
    <t>vieta</t>
  </si>
  <si>
    <t xml:space="preserve">Rīgas atklātās sacensības alpīnisma tehnikā </t>
  </si>
  <si>
    <t>D grupa meitenes</t>
  </si>
  <si>
    <t>D grupa zēni</t>
  </si>
  <si>
    <t>Dalībnieki</t>
  </si>
  <si>
    <t>Sodu punktu summa</t>
  </si>
  <si>
    <t>C grupa meitenes</t>
  </si>
  <si>
    <t>C grupa zēni</t>
  </si>
  <si>
    <t>1 soda punkts - 30 sekundes</t>
  </si>
  <si>
    <t>Kristīne Rjabova</t>
  </si>
  <si>
    <t>I</t>
  </si>
  <si>
    <t>II</t>
  </si>
  <si>
    <t>III</t>
  </si>
  <si>
    <t>B grupa meitenes</t>
  </si>
  <si>
    <t>Distance 5</t>
  </si>
  <si>
    <t>Distance 6</t>
  </si>
  <si>
    <t>Distance 7</t>
  </si>
  <si>
    <t>Kopā laiks</t>
  </si>
  <si>
    <t>Punktu summa</t>
  </si>
  <si>
    <t>Laiks kopā</t>
  </si>
  <si>
    <t>N</t>
  </si>
  <si>
    <t>Punkti</t>
  </si>
  <si>
    <t>Vecums</t>
  </si>
  <si>
    <t>2019.gada 2.martā</t>
  </si>
  <si>
    <t>BJC Daugmale</t>
  </si>
  <si>
    <t>Sintija Karelina</t>
  </si>
  <si>
    <t>Katrīna Anna Auziņa</t>
  </si>
  <si>
    <t>Amanda Ārmane</t>
  </si>
  <si>
    <t>Alise Maija Kupča</t>
  </si>
  <si>
    <t>Valters Lapinskis</t>
  </si>
  <si>
    <t>Valts Sīmanis</t>
  </si>
  <si>
    <t xml:space="preserve">BJC Daugmale </t>
  </si>
  <si>
    <t>Līza Paničuka</t>
  </si>
  <si>
    <t>Elizabete Masaļska</t>
  </si>
  <si>
    <t>Elena Naula Jēruma</t>
  </si>
  <si>
    <t>Katrīna Lakovica</t>
  </si>
  <si>
    <t>Tomass Dilāns</t>
  </si>
  <si>
    <t>Rolands Jankovskis</t>
  </si>
  <si>
    <t>Miks Roberts Gulbis</t>
  </si>
  <si>
    <t>Raivo Rubenis</t>
  </si>
  <si>
    <t>Jēkabs Vīksne</t>
  </si>
  <si>
    <t>Gustavs Krists Štāls</t>
  </si>
  <si>
    <t xml:space="preserve"> </t>
  </si>
  <si>
    <t>Milana Krūmiņa</t>
  </si>
  <si>
    <t>Dmitrijs Sevaņkajevs</t>
  </si>
  <si>
    <t>Kristaps Krūmiņš</t>
  </si>
  <si>
    <t>Jānis Auzāns</t>
  </si>
  <si>
    <t>Jozefs Judins</t>
  </si>
  <si>
    <t>A.K</t>
  </si>
  <si>
    <t>-laika punkti</t>
  </si>
  <si>
    <t>pārsniegts kontrolaiks</t>
  </si>
  <si>
    <t>Kontrolaiks</t>
  </si>
  <si>
    <t>Norauš.</t>
  </si>
  <si>
    <t>Noraušanās</t>
  </si>
  <si>
    <t>Distance 4 Svārsts</t>
  </si>
  <si>
    <t>Distance 3, Dray tooling</t>
  </si>
  <si>
    <t>Distance 4, Svārsts</t>
  </si>
  <si>
    <t>Viesturs Nils Izāks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</si>
</sst>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0.000"/>
    <numFmt numFmtId="185" formatCode="[$Ls-426]\ #,##0.00;[Red][$Ls-426]&quot; -&quot;#,##0.00"/>
    <numFmt numFmtId="186" formatCode="[$-426]dddd\,\ yyyy&quot;. gada &quot;d\.\ mmmm"/>
    <numFmt numFmtId="187" formatCode="[$-F400]h:mm:ss\ AM/PM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83" fontId="1" fillId="0" borderId="0" applyFill="0" applyBorder="0" applyAlignment="0" applyProtection="0"/>
    <xf numFmtId="182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5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5" fontId="4" fillId="0" borderId="0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5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5" fontId="5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20" fontId="0" fillId="0" borderId="0" xfId="0" applyNumberFormat="1" applyFont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45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5" fontId="6" fillId="0" borderId="19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5" fontId="6" fillId="0" borderId="12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7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5" fontId="5" fillId="0" borderId="0" xfId="0" applyNumberFormat="1" applyFont="1" applyBorder="1" applyAlignment="1">
      <alignment vertical="center" wrapText="1"/>
    </xf>
    <xf numFmtId="45" fontId="5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47" fontId="6" fillId="0" borderId="13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/>
    </xf>
    <xf numFmtId="47" fontId="7" fillId="0" borderId="13" xfId="0" applyNumberFormat="1" applyFont="1" applyBorder="1" applyAlignment="1">
      <alignment vertical="center" wrapText="1"/>
    </xf>
    <xf numFmtId="47" fontId="0" fillId="0" borderId="0" xfId="0" applyNumberFormat="1" applyAlignment="1">
      <alignment/>
    </xf>
    <xf numFmtId="47" fontId="5" fillId="0" borderId="13" xfId="0" applyNumberFormat="1" applyFont="1" applyBorder="1" applyAlignment="1">
      <alignment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47" fontId="6" fillId="0" borderId="20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47" fontId="7" fillId="0" borderId="20" xfId="0" applyNumberFormat="1" applyFont="1" applyBorder="1" applyAlignment="1">
      <alignment vertical="center" wrapText="1"/>
    </xf>
    <xf numFmtId="45" fontId="6" fillId="0" borderId="20" xfId="0" applyNumberFormat="1" applyFont="1" applyBorder="1" applyAlignment="1">
      <alignment vertical="center" wrapText="1"/>
    </xf>
    <xf numFmtId="45" fontId="6" fillId="0" borderId="1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5" fontId="6" fillId="0" borderId="14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7" fontId="10" fillId="0" borderId="0" xfId="0" applyNumberFormat="1" applyFont="1" applyBorder="1" applyAlignment="1">
      <alignment horizontal="center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47" fontId="6" fillId="33" borderId="13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5" fillId="33" borderId="13" xfId="0" applyNumberFormat="1" applyFont="1" applyFill="1" applyBorder="1" applyAlignment="1">
      <alignment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7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7" fillId="0" borderId="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45" fontId="5" fillId="34" borderId="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21" fontId="5" fillId="0" borderId="13" xfId="0" applyNumberFormat="1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45" fontId="16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SheetLayoutView="100" workbookViewId="0" topLeftCell="B23">
      <selection activeCell="T31" sqref="T31"/>
    </sheetView>
  </sheetViews>
  <sheetFormatPr defaultColWidth="9.140625" defaultRowHeight="41.25" customHeight="1"/>
  <cols>
    <col min="1" max="1" width="5.140625" style="0" customWidth="1"/>
    <col min="2" max="2" width="14.28125" style="0" customWidth="1"/>
    <col min="3" max="3" width="17.28125" style="0" customWidth="1"/>
    <col min="4" max="4" width="7.57421875" style="0" customWidth="1"/>
    <col min="5" max="5" width="8.00390625" style="0" customWidth="1"/>
    <col min="6" max="6" width="5.7109375" style="0" customWidth="1"/>
    <col min="7" max="7" width="9.140625" style="0" customWidth="1"/>
    <col min="8" max="8" width="7.00390625" style="0" customWidth="1"/>
    <col min="9" max="10" width="7.421875" style="0" customWidth="1"/>
    <col min="11" max="11" width="7.140625" style="0" customWidth="1"/>
    <col min="12" max="12" width="9.8515625" style="0" customWidth="1"/>
    <col min="13" max="13" width="6.421875" style="0" customWidth="1"/>
    <col min="14" max="14" width="7.57421875" style="0" customWidth="1"/>
    <col min="15" max="17" width="6.421875" style="0" customWidth="1"/>
    <col min="18" max="18" width="6.00390625" style="0" customWidth="1"/>
    <col min="19" max="21" width="7.00390625" style="0" customWidth="1"/>
    <col min="22" max="22" width="6.00390625" style="0" hidden="1" customWidth="1"/>
    <col min="23" max="25" width="7.00390625" style="0" hidden="1" customWidth="1"/>
    <col min="26" max="26" width="6.00390625" style="0" hidden="1" customWidth="1"/>
    <col min="27" max="29" width="7.00390625" style="0" hidden="1" customWidth="1"/>
    <col min="30" max="30" width="6.00390625" style="0" hidden="1" customWidth="1"/>
    <col min="31" max="33" width="7.00390625" style="0" hidden="1" customWidth="1"/>
    <col min="34" max="34" width="5.8515625" style="0" customWidth="1"/>
    <col min="35" max="35" width="8.421875" style="0" customWidth="1"/>
    <col min="36" max="36" width="7.28125" style="0" customWidth="1"/>
    <col min="37" max="38" width="0" style="0" hidden="1" customWidth="1"/>
    <col min="43" max="44" width="10.421875" style="0" customWidth="1"/>
    <col min="45" max="45" width="13.00390625" style="0" customWidth="1"/>
  </cols>
  <sheetData>
    <row r="1" spans="2:34" ht="41.25" customHeight="1">
      <c r="B1" s="135"/>
      <c r="C1" s="135"/>
      <c r="D1" s="8"/>
      <c r="F1" s="59" t="s">
        <v>0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8" ht="41.25" customHeight="1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3"/>
      <c r="AL2" s="4"/>
    </row>
    <row r="3" spans="1:38" ht="27" customHeight="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"/>
      <c r="AL3" s="1"/>
    </row>
    <row r="4" spans="1:38" ht="15.75" customHeight="1">
      <c r="A4" s="138" t="s">
        <v>33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"/>
      <c r="AL4" s="1"/>
    </row>
    <row r="5" spans="1:38" s="2" customFormat="1" ht="41.25" customHeight="1" thickBot="1">
      <c r="A5" s="139" t="s">
        <v>7</v>
      </c>
      <c r="B5" s="141" t="s">
        <v>1</v>
      </c>
      <c r="C5" s="141" t="s">
        <v>24</v>
      </c>
      <c r="D5" s="143" t="s">
        <v>42</v>
      </c>
      <c r="E5" s="146" t="s">
        <v>9</v>
      </c>
      <c r="F5" s="147"/>
      <c r="G5" s="147"/>
      <c r="H5" s="148"/>
      <c r="I5" s="146" t="s">
        <v>12</v>
      </c>
      <c r="J5" s="147"/>
      <c r="K5" s="147"/>
      <c r="L5" s="147"/>
      <c r="M5" s="148"/>
      <c r="N5" s="146" t="s">
        <v>75</v>
      </c>
      <c r="O5" s="147"/>
      <c r="P5" s="147"/>
      <c r="Q5" s="148"/>
      <c r="R5" s="146" t="s">
        <v>74</v>
      </c>
      <c r="S5" s="147"/>
      <c r="T5" s="147"/>
      <c r="U5" s="148"/>
      <c r="V5" s="146" t="s">
        <v>34</v>
      </c>
      <c r="W5" s="147"/>
      <c r="X5" s="147"/>
      <c r="Y5" s="148"/>
      <c r="Z5" s="146" t="s">
        <v>35</v>
      </c>
      <c r="AA5" s="147"/>
      <c r="AB5" s="147"/>
      <c r="AC5" s="148"/>
      <c r="AD5" s="146" t="s">
        <v>36</v>
      </c>
      <c r="AE5" s="147"/>
      <c r="AF5" s="147"/>
      <c r="AG5" s="148"/>
      <c r="AH5" s="143" t="s">
        <v>25</v>
      </c>
      <c r="AI5" s="143" t="s">
        <v>2</v>
      </c>
      <c r="AJ5" s="143" t="s">
        <v>3</v>
      </c>
      <c r="AK5" s="5"/>
      <c r="AL5" s="26"/>
    </row>
    <row r="6" spans="1:38" s="2" customFormat="1" ht="41.25" customHeight="1" thickBot="1">
      <c r="A6" s="139"/>
      <c r="B6" s="141"/>
      <c r="C6" s="141"/>
      <c r="D6" s="144"/>
      <c r="E6" s="149"/>
      <c r="F6" s="150"/>
      <c r="G6" s="150"/>
      <c r="H6" s="151"/>
      <c r="I6" s="149"/>
      <c r="J6" s="150"/>
      <c r="K6" s="150"/>
      <c r="L6" s="150"/>
      <c r="M6" s="151"/>
      <c r="N6" s="149"/>
      <c r="O6" s="150"/>
      <c r="P6" s="150"/>
      <c r="Q6" s="151"/>
      <c r="R6" s="149"/>
      <c r="S6" s="150"/>
      <c r="T6" s="150"/>
      <c r="U6" s="151"/>
      <c r="V6" s="149"/>
      <c r="W6" s="150"/>
      <c r="X6" s="150"/>
      <c r="Y6" s="151"/>
      <c r="Z6" s="149"/>
      <c r="AA6" s="150"/>
      <c r="AB6" s="150"/>
      <c r="AC6" s="151"/>
      <c r="AD6" s="149"/>
      <c r="AE6" s="150"/>
      <c r="AF6" s="150"/>
      <c r="AG6" s="151"/>
      <c r="AH6" s="144"/>
      <c r="AI6" s="144"/>
      <c r="AJ6" s="144"/>
      <c r="AK6" s="26"/>
      <c r="AL6" s="26"/>
    </row>
    <row r="7" spans="1:38" s="2" customFormat="1" ht="30" customHeight="1">
      <c r="A7" s="140"/>
      <c r="B7" s="142"/>
      <c r="C7" s="142"/>
      <c r="D7" s="145"/>
      <c r="E7" s="27" t="s">
        <v>10</v>
      </c>
      <c r="F7" s="27" t="s">
        <v>11</v>
      </c>
      <c r="G7" s="27" t="s">
        <v>37</v>
      </c>
      <c r="H7" s="90" t="s">
        <v>41</v>
      </c>
      <c r="I7" s="27" t="s">
        <v>10</v>
      </c>
      <c r="J7" s="27" t="s">
        <v>11</v>
      </c>
      <c r="K7" s="133" t="s">
        <v>69</v>
      </c>
      <c r="L7" s="27" t="s">
        <v>37</v>
      </c>
      <c r="M7" s="90" t="s">
        <v>41</v>
      </c>
      <c r="N7" s="27" t="s">
        <v>10</v>
      </c>
      <c r="O7" s="27" t="s">
        <v>11</v>
      </c>
      <c r="P7" s="27" t="s">
        <v>37</v>
      </c>
      <c r="Q7" s="90" t="s">
        <v>41</v>
      </c>
      <c r="R7" s="27" t="s">
        <v>10</v>
      </c>
      <c r="S7" s="27" t="s">
        <v>11</v>
      </c>
      <c r="T7" s="27" t="s">
        <v>37</v>
      </c>
      <c r="U7" s="90" t="s">
        <v>41</v>
      </c>
      <c r="V7" s="27" t="s">
        <v>10</v>
      </c>
      <c r="W7" s="27" t="s">
        <v>11</v>
      </c>
      <c r="X7" s="27" t="s">
        <v>37</v>
      </c>
      <c r="Y7" s="90" t="s">
        <v>41</v>
      </c>
      <c r="Z7" s="27" t="s">
        <v>10</v>
      </c>
      <c r="AA7" s="27" t="s">
        <v>11</v>
      </c>
      <c r="AB7" s="27" t="s">
        <v>37</v>
      </c>
      <c r="AC7" s="90" t="s">
        <v>41</v>
      </c>
      <c r="AD7" s="27" t="s">
        <v>10</v>
      </c>
      <c r="AE7" s="27" t="s">
        <v>11</v>
      </c>
      <c r="AF7" s="27" t="s">
        <v>37</v>
      </c>
      <c r="AG7" s="90" t="s">
        <v>41</v>
      </c>
      <c r="AH7" s="145"/>
      <c r="AI7" s="145"/>
      <c r="AJ7" s="145"/>
      <c r="AK7" s="26"/>
      <c r="AL7" s="26"/>
    </row>
    <row r="8" spans="1:38" s="2" customFormat="1" ht="30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91">
        <v>8</v>
      </c>
      <c r="I8" s="40">
        <v>9</v>
      </c>
      <c r="J8" s="40"/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  <c r="V8" s="40">
        <v>21</v>
      </c>
      <c r="W8" s="40">
        <v>22</v>
      </c>
      <c r="X8" s="40">
        <v>23</v>
      </c>
      <c r="Y8" s="40">
        <v>24</v>
      </c>
      <c r="Z8" s="40">
        <v>25</v>
      </c>
      <c r="AA8" s="40">
        <v>26</v>
      </c>
      <c r="AB8" s="40">
        <v>27</v>
      </c>
      <c r="AC8" s="40">
        <v>28</v>
      </c>
      <c r="AD8" s="40">
        <v>29</v>
      </c>
      <c r="AE8" s="40">
        <v>30</v>
      </c>
      <c r="AF8" s="40">
        <v>31</v>
      </c>
      <c r="AG8" s="40">
        <v>32</v>
      </c>
      <c r="AH8" s="40">
        <v>33</v>
      </c>
      <c r="AI8" s="40">
        <v>34</v>
      </c>
      <c r="AJ8" s="40">
        <v>35</v>
      </c>
      <c r="AK8" s="40">
        <v>24</v>
      </c>
      <c r="AL8" s="40">
        <v>25</v>
      </c>
    </row>
    <row r="9" spans="1:41" s="2" customFormat="1" ht="19.5" customHeight="1">
      <c r="A9" s="29">
        <v>1</v>
      </c>
      <c r="B9" s="37" t="s">
        <v>44</v>
      </c>
      <c r="C9" s="38" t="s">
        <v>63</v>
      </c>
      <c r="D9" s="84">
        <v>15</v>
      </c>
      <c r="E9" s="70"/>
      <c r="F9" s="23"/>
      <c r="G9" s="70">
        <f>E9+F9*$AQ$14</f>
        <v>0</v>
      </c>
      <c r="H9" s="103"/>
      <c r="I9" s="22"/>
      <c r="J9" s="22"/>
      <c r="K9" s="124"/>
      <c r="L9" s="22">
        <f>I9+J9*$AQ$14-K9</f>
        <v>0</v>
      </c>
      <c r="M9" s="92"/>
      <c r="N9" s="22"/>
      <c r="O9" s="23"/>
      <c r="P9" s="22">
        <f>N9+O9*$AQ$14</f>
        <v>0</v>
      </c>
      <c r="Q9" s="92"/>
      <c r="R9" s="22"/>
      <c r="S9" s="23"/>
      <c r="T9" s="22">
        <f>R9+S9*$AQ$14</f>
        <v>0</v>
      </c>
      <c r="U9" s="92"/>
      <c r="V9" s="22"/>
      <c r="W9" s="23"/>
      <c r="X9" s="22"/>
      <c r="Y9" s="92"/>
      <c r="Z9" s="22"/>
      <c r="AA9" s="23"/>
      <c r="AB9" s="22">
        <f>Z9+AA9*$AQ$14</f>
        <v>0</v>
      </c>
      <c r="AC9" s="92"/>
      <c r="AD9" s="22"/>
      <c r="AE9" s="23"/>
      <c r="AF9" s="22">
        <f>AD9+AE9*$AQ$14</f>
        <v>0</v>
      </c>
      <c r="AG9" s="92"/>
      <c r="AH9" s="88">
        <f>F9+K9+O9+S9+W9+AA9+AE9</f>
        <v>0</v>
      </c>
      <c r="AI9" s="39">
        <f>H9+M9+Q9+U9+Y9+AC9+AG9</f>
        <v>0</v>
      </c>
      <c r="AJ9" s="106"/>
      <c r="AN9" s="31"/>
      <c r="AO9" s="31"/>
    </row>
    <row r="10" spans="1:41" s="2" customFormat="1" ht="19.5" customHeight="1">
      <c r="A10" s="32">
        <v>2</v>
      </c>
      <c r="B10" s="17" t="s">
        <v>44</v>
      </c>
      <c r="C10" s="29" t="s">
        <v>6</v>
      </c>
      <c r="D10" s="85">
        <v>17</v>
      </c>
      <c r="E10" s="70">
        <v>0.0038888888888888883</v>
      </c>
      <c r="F10" s="23"/>
      <c r="G10" s="70">
        <f>E10+F10*$AQ$14</f>
        <v>0.0038888888888888883</v>
      </c>
      <c r="H10" s="92">
        <v>1</v>
      </c>
      <c r="I10" s="22">
        <v>0.004618055555555556</v>
      </c>
      <c r="J10" s="22"/>
      <c r="K10" s="22">
        <v>0.0006944444444444445</v>
      </c>
      <c r="L10" s="22">
        <f>I10+J10*$AQ$14-K10</f>
        <v>0.003923611111111111</v>
      </c>
      <c r="M10" s="92">
        <v>1</v>
      </c>
      <c r="N10" s="134" t="s">
        <v>71</v>
      </c>
      <c r="O10" s="23"/>
      <c r="P10" s="22">
        <v>0</v>
      </c>
      <c r="Q10" s="92">
        <v>2</v>
      </c>
      <c r="R10" s="22">
        <v>0.0025694444444444445</v>
      </c>
      <c r="S10" s="23"/>
      <c r="T10" s="22">
        <f>R10+S10*$AQ$14</f>
        <v>0.0025694444444444445</v>
      </c>
      <c r="U10" s="92">
        <v>1</v>
      </c>
      <c r="V10" s="22"/>
      <c r="W10" s="23"/>
      <c r="X10" s="22"/>
      <c r="Y10" s="92"/>
      <c r="Z10" s="22"/>
      <c r="AA10" s="23"/>
      <c r="AB10" s="22">
        <f>Z10+AA10*$AQ$14</f>
        <v>0</v>
      </c>
      <c r="AC10" s="92"/>
      <c r="AD10" s="22"/>
      <c r="AE10" s="23"/>
      <c r="AF10" s="22">
        <f>AD10+AE10*$AQ$14</f>
        <v>0</v>
      </c>
      <c r="AG10" s="92"/>
      <c r="AH10" s="88">
        <f>F10+K10+O10+S10+W10+AA10+AE10</f>
        <v>0.0006944444444444445</v>
      </c>
      <c r="AI10" s="39">
        <f>H10+M10+Q10+U10+Y10+AC10+AG10</f>
        <v>5</v>
      </c>
      <c r="AJ10" s="71" t="s">
        <v>31</v>
      </c>
      <c r="AN10" s="31"/>
      <c r="AO10" s="31"/>
    </row>
    <row r="11" spans="1:36" s="2" customFormat="1" ht="19.5" customHeight="1">
      <c r="A11" s="29">
        <v>3</v>
      </c>
      <c r="B11" s="17" t="s">
        <v>44</v>
      </c>
      <c r="C11" s="29" t="s">
        <v>29</v>
      </c>
      <c r="D11" s="85">
        <v>16</v>
      </c>
      <c r="E11" s="70">
        <v>0.0043287037037037035</v>
      </c>
      <c r="F11" s="23"/>
      <c r="G11" s="70">
        <f>E11+F11*$AQ$14</f>
        <v>0.0043287037037037035</v>
      </c>
      <c r="H11" s="92">
        <v>2</v>
      </c>
      <c r="I11" s="22">
        <v>0.0059722222222222225</v>
      </c>
      <c r="J11" s="22"/>
      <c r="K11" s="22">
        <v>0.0005787037037037038</v>
      </c>
      <c r="L11" s="22">
        <f>I11+J11*$AQ$14-K11</f>
        <v>0.005393518518518519</v>
      </c>
      <c r="M11" s="92">
        <v>2</v>
      </c>
      <c r="N11" s="22">
        <v>0.006527777777777778</v>
      </c>
      <c r="O11" s="23">
        <v>20</v>
      </c>
      <c r="P11" s="22">
        <f>N11+O11*$AQ$14</f>
        <v>0.013472222222222222</v>
      </c>
      <c r="Q11" s="92">
        <v>1</v>
      </c>
      <c r="R11" s="22">
        <v>0.003090277777777778</v>
      </c>
      <c r="S11" s="23">
        <v>10</v>
      </c>
      <c r="T11" s="22">
        <f>R11+S11*$AQ$14</f>
        <v>0.006562500000000001</v>
      </c>
      <c r="U11" s="92">
        <v>3</v>
      </c>
      <c r="V11" s="22"/>
      <c r="W11" s="23"/>
      <c r="X11" s="22"/>
      <c r="Y11" s="92"/>
      <c r="Z11" s="22"/>
      <c r="AA11" s="23"/>
      <c r="AB11" s="22">
        <f>Z11+AA11*$AQ$14</f>
        <v>0</v>
      </c>
      <c r="AC11" s="92"/>
      <c r="AD11" s="22"/>
      <c r="AE11" s="23"/>
      <c r="AF11" s="22">
        <f>AD11+AE11*$AQ$14</f>
        <v>0</v>
      </c>
      <c r="AG11" s="92"/>
      <c r="AH11" s="88">
        <f>F11+K11+O11+S11+W11+AA11+AE11</f>
        <v>30.000578703703702</v>
      </c>
      <c r="AI11" s="39">
        <f>H11+M11+Q11+U11+Y11+AC11+AG11</f>
        <v>8</v>
      </c>
      <c r="AJ11" s="71" t="s">
        <v>30</v>
      </c>
    </row>
    <row r="12" spans="1:36" s="2" customFormat="1" ht="19.5" customHeight="1">
      <c r="A12" s="29">
        <v>4</v>
      </c>
      <c r="B12" s="17" t="s">
        <v>44</v>
      </c>
      <c r="C12" s="32" t="s">
        <v>5</v>
      </c>
      <c r="D12" s="86">
        <v>17</v>
      </c>
      <c r="E12" s="70">
        <v>0.006840277777777778</v>
      </c>
      <c r="F12" s="23"/>
      <c r="G12" s="70">
        <f>E12+F12*$AQ$14</f>
        <v>0.006840277777777778</v>
      </c>
      <c r="H12" s="92">
        <v>3</v>
      </c>
      <c r="I12" s="22">
        <v>0.006284722222222223</v>
      </c>
      <c r="J12" s="22"/>
      <c r="K12" s="22">
        <v>0.0006944444444444445</v>
      </c>
      <c r="L12" s="22">
        <f>I12+J12*$AQ$14-K12</f>
        <v>0.005590277777777778</v>
      </c>
      <c r="M12" s="92">
        <v>3</v>
      </c>
      <c r="N12" s="134" t="s">
        <v>73</v>
      </c>
      <c r="O12" s="23"/>
      <c r="P12" s="22">
        <v>0</v>
      </c>
      <c r="Q12" s="92">
        <v>3</v>
      </c>
      <c r="R12" s="22">
        <v>0.005416666666666667</v>
      </c>
      <c r="S12" s="23"/>
      <c r="T12" s="22">
        <f>R12+S12*$AQ$14</f>
        <v>0.005416666666666667</v>
      </c>
      <c r="U12" s="92">
        <v>2</v>
      </c>
      <c r="V12" s="22"/>
      <c r="W12" s="23"/>
      <c r="X12" s="22"/>
      <c r="Y12" s="92"/>
      <c r="Z12" s="22"/>
      <c r="AA12" s="23"/>
      <c r="AB12" s="22">
        <f>Z12+AA12*$AQ$14</f>
        <v>0</v>
      </c>
      <c r="AC12" s="92"/>
      <c r="AD12" s="22"/>
      <c r="AE12" s="23"/>
      <c r="AF12" s="22">
        <f>AD12+AE12*$AQ$14</f>
        <v>0</v>
      </c>
      <c r="AG12" s="92"/>
      <c r="AH12" s="88">
        <f>F12+K12+O12+S12+W12+AA12+AE12</f>
        <v>0.0006944444444444445</v>
      </c>
      <c r="AI12" s="39">
        <f>H12+M12+Q12+U12+Y12+AC12+AG12</f>
        <v>11</v>
      </c>
      <c r="AJ12" s="71" t="s">
        <v>32</v>
      </c>
    </row>
    <row r="13" spans="1:36" ht="41.25" customHeight="1">
      <c r="A13" s="9"/>
      <c r="B13" s="10"/>
      <c r="C13" s="11"/>
      <c r="D13" s="82" t="s">
        <v>28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S13" s="82"/>
      <c r="T13" s="82"/>
      <c r="U13" s="82"/>
      <c r="W13" s="82"/>
      <c r="X13" s="82"/>
      <c r="Y13" s="82"/>
      <c r="AA13" s="82"/>
      <c r="AB13" s="82"/>
      <c r="AC13" s="82"/>
      <c r="AE13" s="82"/>
      <c r="AF13" s="82"/>
      <c r="AG13" s="82"/>
      <c r="AH13" s="82"/>
      <c r="AI13" s="82"/>
      <c r="AJ13" s="15"/>
    </row>
    <row r="14" spans="1:43" ht="41.25" customHeight="1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7"/>
      <c r="P14" s="7"/>
      <c r="Q14" s="7"/>
      <c r="R14" s="7"/>
      <c r="T14" s="7"/>
      <c r="U14" s="7"/>
      <c r="V14" s="7"/>
      <c r="X14" s="7"/>
      <c r="Y14" s="7"/>
      <c r="Z14" s="7"/>
      <c r="AB14" s="7"/>
      <c r="AC14" s="7"/>
      <c r="AD14" s="7"/>
      <c r="AF14" s="7"/>
      <c r="AG14" s="7"/>
      <c r="AH14" s="6"/>
      <c r="AI14" s="63"/>
      <c r="AJ14" s="63"/>
      <c r="AQ14" s="83">
        <v>0.00034722222222222224</v>
      </c>
    </row>
    <row r="15" spans="1:43" ht="41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7"/>
      <c r="P15" s="7"/>
      <c r="Q15" s="7"/>
      <c r="R15" s="7"/>
      <c r="T15" s="7"/>
      <c r="U15" s="7"/>
      <c r="V15" s="7"/>
      <c r="X15" s="7"/>
      <c r="Y15" s="7"/>
      <c r="Z15" s="7"/>
      <c r="AB15" s="7"/>
      <c r="AC15" s="7"/>
      <c r="AD15" s="7"/>
      <c r="AF15" s="7"/>
      <c r="AG15" s="7"/>
      <c r="AH15" s="6"/>
      <c r="AI15" s="5"/>
      <c r="AJ15" s="5"/>
      <c r="AQ15" s="83"/>
    </row>
    <row r="16" spans="1:36" ht="41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152"/>
      <c r="AJ16" s="152"/>
    </row>
    <row r="17" spans="2:34" ht="41.25" customHeight="1">
      <c r="B17" s="135"/>
      <c r="C17" s="135"/>
      <c r="D17" s="8"/>
      <c r="F17" s="59" t="s">
        <v>0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8" ht="41.25" customHeight="1">
      <c r="A18" s="136" t="s">
        <v>21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3"/>
      <c r="AL18" s="4"/>
    </row>
    <row r="19" spans="1:38" ht="28.5" customHeight="1">
      <c r="A19" s="137" t="s">
        <v>43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"/>
      <c r="AL19" s="1"/>
    </row>
    <row r="20" spans="1:38" ht="18.75" customHeight="1">
      <c r="A20" s="138" t="s">
        <v>27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"/>
      <c r="AL20" s="1"/>
    </row>
    <row r="21" spans="1:38" s="2" customFormat="1" ht="41.25" customHeight="1" thickBot="1">
      <c r="A21" s="139" t="s">
        <v>7</v>
      </c>
      <c r="B21" s="141" t="s">
        <v>1</v>
      </c>
      <c r="C21" s="141" t="s">
        <v>24</v>
      </c>
      <c r="D21" s="143" t="s">
        <v>42</v>
      </c>
      <c r="E21" s="146" t="s">
        <v>9</v>
      </c>
      <c r="F21" s="147"/>
      <c r="G21" s="147"/>
      <c r="H21" s="148"/>
      <c r="I21" s="146" t="s">
        <v>12</v>
      </c>
      <c r="J21" s="147"/>
      <c r="K21" s="147"/>
      <c r="L21" s="147"/>
      <c r="M21" s="148"/>
      <c r="N21" s="146" t="s">
        <v>75</v>
      </c>
      <c r="O21" s="147"/>
      <c r="P21" s="147"/>
      <c r="Q21" s="148"/>
      <c r="R21" s="146" t="s">
        <v>76</v>
      </c>
      <c r="S21" s="147"/>
      <c r="T21" s="147"/>
      <c r="U21" s="148"/>
      <c r="V21" s="146" t="s">
        <v>34</v>
      </c>
      <c r="W21" s="147"/>
      <c r="X21" s="147"/>
      <c r="Y21" s="148"/>
      <c r="Z21" s="146" t="s">
        <v>35</v>
      </c>
      <c r="AA21" s="147"/>
      <c r="AB21" s="147"/>
      <c r="AC21" s="148"/>
      <c r="AD21" s="146" t="s">
        <v>36</v>
      </c>
      <c r="AE21" s="147"/>
      <c r="AF21" s="147"/>
      <c r="AG21" s="148"/>
      <c r="AH21" s="143" t="s">
        <v>25</v>
      </c>
      <c r="AI21" s="143" t="s">
        <v>2</v>
      </c>
      <c r="AJ21" s="143" t="s">
        <v>3</v>
      </c>
      <c r="AK21" s="5"/>
      <c r="AL21" s="26"/>
    </row>
    <row r="22" spans="1:38" s="2" customFormat="1" ht="41.25" customHeight="1" thickBot="1">
      <c r="A22" s="139"/>
      <c r="B22" s="141"/>
      <c r="C22" s="141"/>
      <c r="D22" s="144"/>
      <c r="E22" s="149"/>
      <c r="F22" s="150"/>
      <c r="G22" s="150"/>
      <c r="H22" s="151"/>
      <c r="I22" s="149"/>
      <c r="J22" s="150"/>
      <c r="K22" s="150"/>
      <c r="L22" s="150"/>
      <c r="M22" s="151"/>
      <c r="N22" s="149"/>
      <c r="O22" s="150"/>
      <c r="P22" s="150"/>
      <c r="Q22" s="151"/>
      <c r="R22" s="149"/>
      <c r="S22" s="150"/>
      <c r="T22" s="150"/>
      <c r="U22" s="151"/>
      <c r="V22" s="149"/>
      <c r="W22" s="150"/>
      <c r="X22" s="150"/>
      <c r="Y22" s="151"/>
      <c r="Z22" s="149"/>
      <c r="AA22" s="150"/>
      <c r="AB22" s="150"/>
      <c r="AC22" s="151"/>
      <c r="AD22" s="149"/>
      <c r="AE22" s="150"/>
      <c r="AF22" s="150"/>
      <c r="AG22" s="151"/>
      <c r="AH22" s="144"/>
      <c r="AI22" s="144"/>
      <c r="AJ22" s="144"/>
      <c r="AK22" s="26"/>
      <c r="AL22" s="26"/>
    </row>
    <row r="23" spans="1:38" s="2" customFormat="1" ht="30" customHeight="1">
      <c r="A23" s="140"/>
      <c r="B23" s="142"/>
      <c r="C23" s="142"/>
      <c r="D23" s="145"/>
      <c r="E23" s="27" t="s">
        <v>10</v>
      </c>
      <c r="F23" s="27" t="s">
        <v>11</v>
      </c>
      <c r="G23" s="27" t="s">
        <v>37</v>
      </c>
      <c r="H23" s="90" t="s">
        <v>8</v>
      </c>
      <c r="I23" s="27" t="s">
        <v>10</v>
      </c>
      <c r="J23" s="27" t="s">
        <v>11</v>
      </c>
      <c r="K23" s="133" t="s">
        <v>69</v>
      </c>
      <c r="L23" s="27" t="s">
        <v>37</v>
      </c>
      <c r="M23" s="90" t="s">
        <v>8</v>
      </c>
      <c r="N23" s="27" t="s">
        <v>10</v>
      </c>
      <c r="O23" s="27" t="s">
        <v>11</v>
      </c>
      <c r="P23" s="27" t="s">
        <v>37</v>
      </c>
      <c r="Q23" s="90" t="s">
        <v>8</v>
      </c>
      <c r="R23" s="27" t="s">
        <v>10</v>
      </c>
      <c r="S23" s="27" t="s">
        <v>11</v>
      </c>
      <c r="T23" s="27" t="s">
        <v>37</v>
      </c>
      <c r="U23" s="90" t="s">
        <v>8</v>
      </c>
      <c r="V23" s="27" t="s">
        <v>10</v>
      </c>
      <c r="W23" s="27" t="s">
        <v>11</v>
      </c>
      <c r="X23" s="27" t="s">
        <v>37</v>
      </c>
      <c r="Y23" s="90" t="s">
        <v>8</v>
      </c>
      <c r="Z23" s="27" t="s">
        <v>10</v>
      </c>
      <c r="AA23" s="27" t="s">
        <v>11</v>
      </c>
      <c r="AB23" s="27" t="s">
        <v>37</v>
      </c>
      <c r="AC23" s="90" t="s">
        <v>8</v>
      </c>
      <c r="AD23" s="27" t="s">
        <v>10</v>
      </c>
      <c r="AE23" s="27" t="s">
        <v>11</v>
      </c>
      <c r="AF23" s="27" t="s">
        <v>37</v>
      </c>
      <c r="AG23" s="90" t="s">
        <v>8</v>
      </c>
      <c r="AH23" s="145"/>
      <c r="AI23" s="145"/>
      <c r="AJ23" s="145"/>
      <c r="AK23" s="26"/>
      <c r="AL23" s="26"/>
    </row>
    <row r="24" spans="1:38" s="2" customFormat="1" ht="30" customHeight="1">
      <c r="A24" s="99">
        <v>1</v>
      </c>
      <c r="B24" s="99">
        <v>2</v>
      </c>
      <c r="C24" s="99">
        <v>3</v>
      </c>
      <c r="D24" s="99">
        <v>4</v>
      </c>
      <c r="E24" s="99">
        <v>5</v>
      </c>
      <c r="F24" s="99">
        <v>6</v>
      </c>
      <c r="G24" s="99">
        <v>7</v>
      </c>
      <c r="H24" s="100">
        <v>8</v>
      </c>
      <c r="I24" s="99">
        <v>9</v>
      </c>
      <c r="J24" s="99">
        <v>10</v>
      </c>
      <c r="K24" s="99">
        <v>11</v>
      </c>
      <c r="L24" s="99">
        <v>12</v>
      </c>
      <c r="M24" s="99">
        <v>13</v>
      </c>
      <c r="N24" s="99">
        <v>14</v>
      </c>
      <c r="O24" s="99">
        <v>15</v>
      </c>
      <c r="P24" s="99">
        <v>16</v>
      </c>
      <c r="Q24" s="99">
        <v>17</v>
      </c>
      <c r="R24" s="99">
        <v>18</v>
      </c>
      <c r="S24" s="99">
        <v>19</v>
      </c>
      <c r="T24" s="99">
        <v>20</v>
      </c>
      <c r="U24" s="99">
        <v>21</v>
      </c>
      <c r="V24" s="99">
        <v>22</v>
      </c>
      <c r="W24" s="99">
        <v>23</v>
      </c>
      <c r="X24" s="99">
        <v>24</v>
      </c>
      <c r="Y24" s="99">
        <v>25</v>
      </c>
      <c r="Z24" s="99">
        <v>26</v>
      </c>
      <c r="AA24" s="99">
        <v>27</v>
      </c>
      <c r="AB24" s="99">
        <v>28</v>
      </c>
      <c r="AC24" s="99">
        <v>29</v>
      </c>
      <c r="AD24" s="99">
        <v>30</v>
      </c>
      <c r="AE24" s="99">
        <v>31</v>
      </c>
      <c r="AF24" s="99">
        <v>32</v>
      </c>
      <c r="AG24" s="99">
        <v>33</v>
      </c>
      <c r="AH24" s="99">
        <v>34</v>
      </c>
      <c r="AI24" s="99">
        <v>35</v>
      </c>
      <c r="AJ24" s="99">
        <v>36</v>
      </c>
      <c r="AK24" s="26"/>
      <c r="AL24" s="26"/>
    </row>
    <row r="25" spans="1:36" ht="26.25" customHeight="1">
      <c r="A25" s="65">
        <v>1</v>
      </c>
      <c r="B25" s="66" t="s">
        <v>44</v>
      </c>
      <c r="C25" s="65" t="s">
        <v>64</v>
      </c>
      <c r="D25" s="65">
        <v>15</v>
      </c>
      <c r="E25" s="68">
        <v>0.0069097222222222225</v>
      </c>
      <c r="F25" s="21"/>
      <c r="G25" s="68">
        <f>E25+F25*$AQ$14</f>
        <v>0.0069097222222222225</v>
      </c>
      <c r="H25" s="101">
        <v>1</v>
      </c>
      <c r="I25" s="20">
        <v>0.0036805555555555554</v>
      </c>
      <c r="J25" s="20"/>
      <c r="K25" s="20">
        <v>0.0005787037037037038</v>
      </c>
      <c r="L25" s="20">
        <f>I25-K25</f>
        <v>0.0031018518518518517</v>
      </c>
      <c r="M25" s="101">
        <v>1</v>
      </c>
      <c r="N25" s="20">
        <v>0.009282407407407408</v>
      </c>
      <c r="O25" s="21">
        <v>1</v>
      </c>
      <c r="P25" s="20">
        <f>N25+O25*$AQ$14</f>
        <v>0.00962962962962963</v>
      </c>
      <c r="Q25" s="101">
        <v>1</v>
      </c>
      <c r="R25" s="20">
        <v>0.006203703703703704</v>
      </c>
      <c r="S25" s="21"/>
      <c r="T25" s="20">
        <f>R25+S25*$AQ$14</f>
        <v>0.006203703703703704</v>
      </c>
      <c r="U25" s="101">
        <v>1</v>
      </c>
      <c r="V25" s="20"/>
      <c r="W25" s="21"/>
      <c r="X25" s="20">
        <f>V25+W25*$AQ$14</f>
        <v>0</v>
      </c>
      <c r="Y25" s="101"/>
      <c r="Z25" s="20"/>
      <c r="AA25" s="21"/>
      <c r="AB25" s="20">
        <f>Z25+AA25*$AQ$14</f>
        <v>0</v>
      </c>
      <c r="AC25" s="101"/>
      <c r="AD25" s="20"/>
      <c r="AE25" s="21"/>
      <c r="AF25" s="20">
        <f>AD25+AE25*$AQ$14</f>
        <v>0</v>
      </c>
      <c r="AG25" s="101"/>
      <c r="AH25" s="66">
        <f>F25+O25+S25+W25+AA25+AE25</f>
        <v>1</v>
      </c>
      <c r="AI25" s="102">
        <f>U25+Q25+M25+H25+Y25+AC25+AG25</f>
        <v>4</v>
      </c>
      <c r="AJ25" s="105" t="s">
        <v>30</v>
      </c>
    </row>
    <row r="26" spans="1:36" ht="19.5" customHeight="1">
      <c r="A26" s="65">
        <v>2</v>
      </c>
      <c r="B26" s="66" t="s">
        <v>44</v>
      </c>
      <c r="C26" s="65" t="s">
        <v>65</v>
      </c>
      <c r="D26" s="65">
        <v>18</v>
      </c>
      <c r="E26" s="68">
        <v>0.01017361111111111</v>
      </c>
      <c r="F26" s="21">
        <v>11</v>
      </c>
      <c r="G26" s="68">
        <f>E26+F26*$AQ$14</f>
        <v>0.013993055555555555</v>
      </c>
      <c r="H26" s="101">
        <v>2</v>
      </c>
      <c r="I26" s="20">
        <v>0.008194444444444445</v>
      </c>
      <c r="J26" s="20"/>
      <c r="K26" s="20">
        <v>0.00048611111111111104</v>
      </c>
      <c r="L26" s="20">
        <f>I26-K26</f>
        <v>0.007708333333333334</v>
      </c>
      <c r="M26" s="101">
        <v>2</v>
      </c>
      <c r="N26" s="20">
        <v>0.012499999999999999</v>
      </c>
      <c r="O26" s="21">
        <v>5</v>
      </c>
      <c r="P26" s="20">
        <f>N26+O26*$AQ$14</f>
        <v>0.01423611111111111</v>
      </c>
      <c r="Q26" s="101">
        <v>2</v>
      </c>
      <c r="R26" s="20">
        <v>0.006759259259259259</v>
      </c>
      <c r="S26" s="21"/>
      <c r="T26" s="20">
        <f>R26+S26*$AQ$14</f>
        <v>0.006759259259259259</v>
      </c>
      <c r="U26" s="101">
        <v>2</v>
      </c>
      <c r="V26" s="20"/>
      <c r="W26" s="21"/>
      <c r="X26" s="20">
        <f>V26+W26*$AQ$14</f>
        <v>0</v>
      </c>
      <c r="Y26" s="101"/>
      <c r="Z26" s="20"/>
      <c r="AA26" s="21"/>
      <c r="AB26" s="20">
        <f>Z26+AA26*$AQ$14</f>
        <v>0</v>
      </c>
      <c r="AC26" s="101"/>
      <c r="AD26" s="20"/>
      <c r="AE26" s="21"/>
      <c r="AF26" s="20">
        <f>AD26+AE26*$AQ$14</f>
        <v>0</v>
      </c>
      <c r="AG26" s="101"/>
      <c r="AH26" s="66">
        <f>F26+O26+S26+W26+AA26+AE26</f>
        <v>16</v>
      </c>
      <c r="AI26" s="102">
        <f>U26+Q26+M26+H26+Y26+AC26+AG26</f>
        <v>8</v>
      </c>
      <c r="AJ26" s="104" t="s">
        <v>31</v>
      </c>
    </row>
    <row r="27" spans="1:36" ht="23.25" customHeight="1">
      <c r="A27" s="65">
        <v>3</v>
      </c>
      <c r="B27" s="65" t="s">
        <v>44</v>
      </c>
      <c r="C27" s="65" t="s">
        <v>66</v>
      </c>
      <c r="D27" s="65">
        <v>15</v>
      </c>
      <c r="E27" s="68" t="s">
        <v>70</v>
      </c>
      <c r="F27" s="21"/>
      <c r="G27" s="68"/>
      <c r="H27" s="101">
        <v>3</v>
      </c>
      <c r="I27" s="20">
        <v>0.011354166666666667</v>
      </c>
      <c r="J27" s="99">
        <v>5</v>
      </c>
      <c r="K27" s="20">
        <v>0.0004629629629629629</v>
      </c>
      <c r="L27" s="20">
        <f>I27+J27*$AN$30-K27</f>
        <v>0.012627314814814815</v>
      </c>
      <c r="M27" s="101">
        <v>3</v>
      </c>
      <c r="N27" s="20" t="s">
        <v>72</v>
      </c>
      <c r="O27" s="21"/>
      <c r="P27" s="20">
        <v>0</v>
      </c>
      <c r="Q27" s="101">
        <v>3</v>
      </c>
      <c r="R27" s="20">
        <v>0.008101851851851851</v>
      </c>
      <c r="S27" s="21">
        <v>24</v>
      </c>
      <c r="T27" s="20">
        <f>R27+S27*$AQ$14</f>
        <v>0.016435185185185185</v>
      </c>
      <c r="U27" s="101">
        <v>3</v>
      </c>
      <c r="V27" s="20"/>
      <c r="W27" s="21"/>
      <c r="X27" s="20">
        <f>V27+W27*$AQ$14</f>
        <v>0</v>
      </c>
      <c r="Y27" s="101"/>
      <c r="Z27" s="20"/>
      <c r="AA27" s="21"/>
      <c r="AB27" s="20">
        <f>Z27+AA27*$AQ$14</f>
        <v>0</v>
      </c>
      <c r="AC27" s="101"/>
      <c r="AD27" s="20"/>
      <c r="AE27" s="21"/>
      <c r="AF27" s="20">
        <f>AD27+AE27*$AQ$14</f>
        <v>0</v>
      </c>
      <c r="AG27" s="101"/>
      <c r="AH27" s="66">
        <f>F27+O27+S27+W27+AA27+AE27+J27</f>
        <v>29</v>
      </c>
      <c r="AI27" s="102">
        <f>U27+Q27+M27+H27+Y27+AC27+AG27</f>
        <v>12</v>
      </c>
      <c r="AJ27" s="104" t="s">
        <v>32</v>
      </c>
    </row>
    <row r="28" spans="1:36" ht="18" customHeight="1">
      <c r="A28" s="65">
        <v>4</v>
      </c>
      <c r="B28" s="65"/>
      <c r="C28" s="65"/>
      <c r="D28" s="67"/>
      <c r="E28" s="68"/>
      <c r="F28" s="21"/>
      <c r="G28" s="68">
        <f>E28+F28*$AQ$14</f>
        <v>0</v>
      </c>
      <c r="H28" s="101"/>
      <c r="I28" s="20"/>
      <c r="J28" s="20"/>
      <c r="K28" s="20"/>
      <c r="L28" s="20">
        <f>I28+K28*$AQ$14</f>
        <v>0</v>
      </c>
      <c r="M28" s="101"/>
      <c r="N28" s="20"/>
      <c r="O28" s="21"/>
      <c r="P28" s="20">
        <f>N28+O28*$AQ$14</f>
        <v>0</v>
      </c>
      <c r="Q28" s="101"/>
      <c r="R28" s="20"/>
      <c r="S28" s="21"/>
      <c r="T28" s="20">
        <f>R28+S28*$AQ$14</f>
        <v>0</v>
      </c>
      <c r="U28" s="101"/>
      <c r="V28" s="20"/>
      <c r="W28" s="21"/>
      <c r="X28" s="20">
        <f>V28+W28*$AQ$14</f>
        <v>0</v>
      </c>
      <c r="Y28" s="101"/>
      <c r="Z28" s="20"/>
      <c r="AA28" s="21"/>
      <c r="AB28" s="20">
        <f>Z28+AA28*$AQ$14</f>
        <v>0</v>
      </c>
      <c r="AC28" s="101"/>
      <c r="AD28" s="20"/>
      <c r="AE28" s="21"/>
      <c r="AF28" s="20">
        <f>AD28+AE28*$AQ$14</f>
        <v>0</v>
      </c>
      <c r="AG28" s="101"/>
      <c r="AH28" s="66">
        <f>F28+O28+S28+W28+AA28+AE28</f>
        <v>0</v>
      </c>
      <c r="AI28" s="102">
        <f>U28+Q28+M28+H28+Y28+AC28+AG28</f>
        <v>0</v>
      </c>
      <c r="AJ28" s="104"/>
    </row>
    <row r="29" spans="1:36" ht="41.25" customHeight="1">
      <c r="A29" s="9"/>
      <c r="B29" s="10"/>
      <c r="C29" s="11"/>
      <c r="D29" s="82" t="s">
        <v>28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4"/>
      <c r="AJ29" s="15"/>
    </row>
    <row r="30" spans="1:40" ht="41.25" customHeight="1">
      <c r="A30" s="9"/>
      <c r="B30" s="10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S30" s="12"/>
      <c r="T30" s="12"/>
      <c r="U30" s="12"/>
      <c r="W30" s="12"/>
      <c r="X30" s="12"/>
      <c r="Y30" s="12"/>
      <c r="AA30" s="12"/>
      <c r="AB30" s="12"/>
      <c r="AC30" s="12"/>
      <c r="AE30" s="12"/>
      <c r="AF30" s="12"/>
      <c r="AG30" s="12"/>
      <c r="AH30" s="12"/>
      <c r="AI30" s="12"/>
      <c r="AJ30" s="15"/>
      <c r="AN30" s="16">
        <v>0.00034722222222222224</v>
      </c>
    </row>
    <row r="31" spans="1:36" ht="41.25" customHeight="1">
      <c r="A31" s="9"/>
      <c r="B31" s="10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T31" s="16"/>
      <c r="U31" s="16"/>
      <c r="V31" s="12"/>
      <c r="W31" s="16">
        <v>0.00034722222222222224</v>
      </c>
      <c r="X31" s="16"/>
      <c r="Y31" s="16"/>
      <c r="Z31" s="12"/>
      <c r="AA31" s="16">
        <v>0.00034722222222222224</v>
      </c>
      <c r="AB31" s="16"/>
      <c r="AC31" s="16"/>
      <c r="AD31" s="12"/>
      <c r="AE31" s="16">
        <v>0.00034722222222222224</v>
      </c>
      <c r="AF31" s="16"/>
      <c r="AG31" s="16"/>
      <c r="AH31" s="13"/>
      <c r="AI31" s="14"/>
      <c r="AJ31" s="15"/>
    </row>
    <row r="32" spans="1:36" ht="41.25" customHeight="1">
      <c r="A32" s="62" t="s">
        <v>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6"/>
      <c r="AI32" s="152"/>
      <c r="AJ32" s="152"/>
    </row>
    <row r="33" spans="1:36" ht="4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152"/>
      <c r="AJ33" s="152"/>
    </row>
  </sheetData>
  <sheetProtection password="D9F5" sheet="1" objects="1" selectLockedCells="1" selectUnlockedCells="1"/>
  <autoFilter ref="A8:AQ8">
    <sortState ref="A9:AQ33">
      <sortCondition sortBy="value" ref="AI9:AI33"/>
    </sortState>
  </autoFilter>
  <mergeCells count="39">
    <mergeCell ref="AI33:AJ33"/>
    <mergeCell ref="AD5:AG6"/>
    <mergeCell ref="AD21:AG22"/>
    <mergeCell ref="N21:Q22"/>
    <mergeCell ref="R21:U22"/>
    <mergeCell ref="AH21:AH23"/>
    <mergeCell ref="AI21:AI23"/>
    <mergeCell ref="AJ21:AJ23"/>
    <mergeCell ref="AI32:AJ32"/>
    <mergeCell ref="V21:Y22"/>
    <mergeCell ref="B17:C17"/>
    <mergeCell ref="A18:AJ18"/>
    <mergeCell ref="A19:AJ19"/>
    <mergeCell ref="A20:AJ20"/>
    <mergeCell ref="A21:A23"/>
    <mergeCell ref="B21:B23"/>
    <mergeCell ref="C21:C23"/>
    <mergeCell ref="D21:D23"/>
    <mergeCell ref="E21:H22"/>
    <mergeCell ref="I21:M22"/>
    <mergeCell ref="N5:Q6"/>
    <mergeCell ref="R5:U6"/>
    <mergeCell ref="AH5:AH7"/>
    <mergeCell ref="AI5:AI7"/>
    <mergeCell ref="AJ5:AJ7"/>
    <mergeCell ref="AI16:AJ16"/>
    <mergeCell ref="V5:Y6"/>
    <mergeCell ref="Z5:AC6"/>
    <mergeCell ref="Z21:AC22"/>
    <mergeCell ref="B1:C1"/>
    <mergeCell ref="A2:AJ2"/>
    <mergeCell ref="A3:AJ3"/>
    <mergeCell ref="A4:AJ4"/>
    <mergeCell ref="A5:A7"/>
    <mergeCell ref="B5:B7"/>
    <mergeCell ref="C5:C7"/>
    <mergeCell ref="D5:D7"/>
    <mergeCell ref="E5:H6"/>
    <mergeCell ref="I5:M6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92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="130" zoomScaleNormal="130" zoomScaleSheetLayoutView="100" zoomScalePageLayoutView="0" workbookViewId="0" topLeftCell="A6">
      <selection activeCell="A15" sqref="A15"/>
    </sheetView>
  </sheetViews>
  <sheetFormatPr defaultColWidth="9.140625" defaultRowHeight="41.25" customHeight="1"/>
  <cols>
    <col min="1" max="1" width="4.421875" style="0" customWidth="1"/>
    <col min="2" max="2" width="14.140625" style="0" customWidth="1"/>
    <col min="3" max="3" width="16.57421875" style="0" customWidth="1"/>
    <col min="4" max="4" width="6.7109375" style="0" customWidth="1"/>
    <col min="5" max="5" width="7.140625" style="0" customWidth="1"/>
    <col min="6" max="6" width="5.7109375" style="0" customWidth="1"/>
    <col min="7" max="7" width="7.57421875" style="0" customWidth="1"/>
    <col min="8" max="8" width="7.00390625" style="0" customWidth="1"/>
    <col min="9" max="9" width="7.421875" style="0" customWidth="1"/>
    <col min="10" max="10" width="6.421875" style="0" customWidth="1"/>
    <col min="11" max="11" width="7.28125" style="0" customWidth="1"/>
    <col min="12" max="12" width="6.421875" style="0" customWidth="1"/>
    <col min="13" max="13" width="7.57421875" style="0" customWidth="1"/>
    <col min="14" max="16" width="6.421875" style="0" customWidth="1"/>
    <col min="17" max="17" width="6.00390625" style="0" customWidth="1"/>
    <col min="18" max="20" width="7.00390625" style="0" customWidth="1"/>
    <col min="21" max="21" width="4.421875" style="0" customWidth="1"/>
    <col min="22" max="22" width="5.7109375" style="0" customWidth="1"/>
    <col min="23" max="23" width="7.28125" style="0" customWidth="1"/>
    <col min="24" max="25" width="0" style="0" hidden="1" customWidth="1"/>
    <col min="30" max="31" width="10.421875" style="0" customWidth="1"/>
    <col min="32" max="32" width="13.00390625" style="0" customWidth="1"/>
  </cols>
  <sheetData>
    <row r="1" spans="2:21" ht="41.25" customHeight="1">
      <c r="B1" s="135"/>
      <c r="C1" s="135"/>
      <c r="D1" s="8"/>
      <c r="F1" s="59" t="s">
        <v>0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5" ht="41.25" customHeight="1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3"/>
      <c r="Y2" s="4"/>
    </row>
    <row r="3" spans="1:25" ht="27" customHeight="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"/>
      <c r="Y3" s="1"/>
    </row>
    <row r="4" spans="1:25" ht="15.75" customHeight="1">
      <c r="A4" s="138" t="s">
        <v>26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"/>
      <c r="Y4" s="1"/>
    </row>
    <row r="5" spans="1:25" s="2" customFormat="1" ht="41.25" customHeight="1" thickBot="1">
      <c r="A5" s="139" t="s">
        <v>7</v>
      </c>
      <c r="B5" s="141" t="s">
        <v>1</v>
      </c>
      <c r="C5" s="141" t="s">
        <v>24</v>
      </c>
      <c r="D5" s="143" t="s">
        <v>42</v>
      </c>
      <c r="E5" s="146" t="s">
        <v>9</v>
      </c>
      <c r="F5" s="147"/>
      <c r="G5" s="147"/>
      <c r="H5" s="148"/>
      <c r="I5" s="146" t="s">
        <v>12</v>
      </c>
      <c r="J5" s="147"/>
      <c r="K5" s="147"/>
      <c r="L5" s="148"/>
      <c r="M5" s="146" t="s">
        <v>13</v>
      </c>
      <c r="N5" s="147"/>
      <c r="O5" s="147"/>
      <c r="P5" s="148"/>
      <c r="Q5" s="146" t="s">
        <v>14</v>
      </c>
      <c r="R5" s="147"/>
      <c r="S5" s="147"/>
      <c r="T5" s="148"/>
      <c r="U5" s="143" t="s">
        <v>25</v>
      </c>
      <c r="V5" s="143" t="s">
        <v>2</v>
      </c>
      <c r="W5" s="143" t="s">
        <v>3</v>
      </c>
      <c r="X5" s="5"/>
      <c r="Y5" s="26"/>
    </row>
    <row r="6" spans="1:25" s="2" customFormat="1" ht="41.25" customHeight="1" thickBot="1">
      <c r="A6" s="139"/>
      <c r="B6" s="141"/>
      <c r="C6" s="141"/>
      <c r="D6" s="144"/>
      <c r="E6" s="149"/>
      <c r="F6" s="150"/>
      <c r="G6" s="150"/>
      <c r="H6" s="151"/>
      <c r="I6" s="149"/>
      <c r="J6" s="150"/>
      <c r="K6" s="150"/>
      <c r="L6" s="151"/>
      <c r="M6" s="149"/>
      <c r="N6" s="150"/>
      <c r="O6" s="150"/>
      <c r="P6" s="151"/>
      <c r="Q6" s="149"/>
      <c r="R6" s="150"/>
      <c r="S6" s="150"/>
      <c r="T6" s="151"/>
      <c r="U6" s="144"/>
      <c r="V6" s="144"/>
      <c r="W6" s="144"/>
      <c r="X6" s="26"/>
      <c r="Y6" s="26"/>
    </row>
    <row r="7" spans="1:25" s="2" customFormat="1" ht="30" customHeight="1">
      <c r="A7" s="140"/>
      <c r="B7" s="142"/>
      <c r="C7" s="142"/>
      <c r="D7" s="145"/>
      <c r="E7" s="27" t="s">
        <v>10</v>
      </c>
      <c r="F7" s="27" t="s">
        <v>11</v>
      </c>
      <c r="G7" s="27" t="s">
        <v>37</v>
      </c>
      <c r="H7" s="90" t="s">
        <v>8</v>
      </c>
      <c r="I7" s="27" t="s">
        <v>10</v>
      </c>
      <c r="J7" s="27" t="s">
        <v>11</v>
      </c>
      <c r="K7" s="27" t="s">
        <v>37</v>
      </c>
      <c r="L7" s="90" t="s">
        <v>8</v>
      </c>
      <c r="M7" s="27" t="s">
        <v>10</v>
      </c>
      <c r="N7" s="27" t="s">
        <v>11</v>
      </c>
      <c r="O7" s="27" t="s">
        <v>37</v>
      </c>
      <c r="P7" s="90" t="s">
        <v>8</v>
      </c>
      <c r="Q7" s="27" t="s">
        <v>10</v>
      </c>
      <c r="R7" s="27" t="s">
        <v>11</v>
      </c>
      <c r="S7" s="27" t="s">
        <v>37</v>
      </c>
      <c r="T7" s="90" t="s">
        <v>8</v>
      </c>
      <c r="U7" s="145"/>
      <c r="V7" s="145"/>
      <c r="W7" s="145"/>
      <c r="X7" s="26"/>
      <c r="Y7" s="26"/>
    </row>
    <row r="8" spans="1:25" s="2" customFormat="1" ht="17.25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91">
        <v>8</v>
      </c>
      <c r="I8" s="40">
        <v>9</v>
      </c>
      <c r="J8" s="40">
        <v>10</v>
      </c>
      <c r="K8" s="40">
        <v>11</v>
      </c>
      <c r="L8" s="91">
        <v>12</v>
      </c>
      <c r="M8" s="40">
        <v>13</v>
      </c>
      <c r="N8" s="40">
        <v>14</v>
      </c>
      <c r="O8" s="40">
        <v>15</v>
      </c>
      <c r="P8" s="91">
        <v>16</v>
      </c>
      <c r="Q8" s="40">
        <v>17</v>
      </c>
      <c r="R8" s="40">
        <v>18</v>
      </c>
      <c r="S8" s="40">
        <v>19</v>
      </c>
      <c r="T8" s="91">
        <v>20</v>
      </c>
      <c r="U8" s="40">
        <v>21</v>
      </c>
      <c r="V8" s="40">
        <v>22</v>
      </c>
      <c r="W8" s="40">
        <v>23</v>
      </c>
      <c r="X8" s="40">
        <v>24</v>
      </c>
      <c r="Y8" s="40">
        <v>25</v>
      </c>
    </row>
    <row r="9" spans="1:28" s="2" customFormat="1" ht="19.5" customHeight="1" thickBot="1">
      <c r="A9" s="36">
        <v>1</v>
      </c>
      <c r="B9" s="37" t="s">
        <v>51</v>
      </c>
      <c r="C9" s="38" t="s">
        <v>52</v>
      </c>
      <c r="D9" s="84">
        <v>14</v>
      </c>
      <c r="E9" s="70">
        <v>0.0008101851851851852</v>
      </c>
      <c r="F9" s="23"/>
      <c r="G9" s="70">
        <f aca="true" t="shared" si="0" ref="G9:G15">E9+F9*$AD$17</f>
        <v>0.0008101851851851852</v>
      </c>
      <c r="H9" s="92">
        <v>1</v>
      </c>
      <c r="I9" s="22">
        <v>0.0013773148148148147</v>
      </c>
      <c r="J9" s="23"/>
      <c r="K9" s="22">
        <f aca="true" t="shared" si="1" ref="K9:K14">I9+J9*$AD$17</f>
        <v>0.0013773148148148147</v>
      </c>
      <c r="L9" s="92">
        <v>1</v>
      </c>
      <c r="M9" s="22">
        <v>0.0009143518518518518</v>
      </c>
      <c r="N9" s="23"/>
      <c r="O9" s="22">
        <f aca="true" t="shared" si="2" ref="O9:O14">M9+N9*$AD$17</f>
        <v>0.0009143518518518518</v>
      </c>
      <c r="P9" s="92">
        <v>1</v>
      </c>
      <c r="Q9" s="22">
        <v>0.0006481481481481481</v>
      </c>
      <c r="R9" s="23"/>
      <c r="S9" s="22">
        <f aca="true" t="shared" si="3" ref="S9:S14">Q9+R9*$AD$17</f>
        <v>0.0006481481481481481</v>
      </c>
      <c r="T9" s="92">
        <v>1</v>
      </c>
      <c r="U9" s="88">
        <f aca="true" t="shared" si="4" ref="U9:U14">F9+J9+N9+R9</f>
        <v>0</v>
      </c>
      <c r="V9" s="39">
        <f aca="true" t="shared" si="5" ref="V9:V14">H9+L9+P9+T9</f>
        <v>4</v>
      </c>
      <c r="W9" s="126" t="s">
        <v>30</v>
      </c>
      <c r="AA9" s="31"/>
      <c r="AB9" s="31"/>
    </row>
    <row r="10" spans="1:28" s="2" customFormat="1" ht="19.5" customHeight="1" thickBot="1">
      <c r="A10" s="28">
        <v>2</v>
      </c>
      <c r="B10" s="37" t="s">
        <v>51</v>
      </c>
      <c r="C10" s="29" t="s">
        <v>53</v>
      </c>
      <c r="D10" s="85">
        <v>13</v>
      </c>
      <c r="E10" s="70">
        <v>0.0014814814814814814</v>
      </c>
      <c r="F10" s="23"/>
      <c r="G10" s="70">
        <f t="shared" si="0"/>
        <v>0.0014814814814814814</v>
      </c>
      <c r="H10" s="92">
        <v>5</v>
      </c>
      <c r="I10" s="22">
        <v>0.002743055555555556</v>
      </c>
      <c r="J10" s="23">
        <v>10</v>
      </c>
      <c r="K10" s="22">
        <f t="shared" si="1"/>
        <v>0.006215277777777778</v>
      </c>
      <c r="L10" s="92">
        <v>6</v>
      </c>
      <c r="M10" s="22">
        <v>0.0011805555555555556</v>
      </c>
      <c r="N10" s="23"/>
      <c r="O10" s="22">
        <f t="shared" si="2"/>
        <v>0.0011805555555555556</v>
      </c>
      <c r="P10" s="92">
        <v>2</v>
      </c>
      <c r="Q10" s="22">
        <v>0.0010300925925925926</v>
      </c>
      <c r="R10" s="23"/>
      <c r="S10" s="22">
        <f t="shared" si="3"/>
        <v>0.0010300925925925926</v>
      </c>
      <c r="T10" s="92">
        <v>5</v>
      </c>
      <c r="U10" s="89">
        <f t="shared" si="4"/>
        <v>10</v>
      </c>
      <c r="V10" s="39">
        <f t="shared" si="5"/>
        <v>18</v>
      </c>
      <c r="W10" s="127">
        <v>5</v>
      </c>
      <c r="AA10" s="31"/>
      <c r="AB10" s="31"/>
    </row>
    <row r="11" spans="1:23" s="2" customFormat="1" ht="19.5" customHeight="1" thickBot="1">
      <c r="A11" s="28">
        <v>3</v>
      </c>
      <c r="B11" s="37" t="s">
        <v>51</v>
      </c>
      <c r="C11" s="32" t="s">
        <v>54</v>
      </c>
      <c r="D11" s="86">
        <v>15</v>
      </c>
      <c r="E11" s="70">
        <v>0.0008333333333333334</v>
      </c>
      <c r="F11" s="23"/>
      <c r="G11" s="70">
        <f t="shared" si="0"/>
        <v>0.0008333333333333334</v>
      </c>
      <c r="H11" s="92">
        <v>2</v>
      </c>
      <c r="I11" s="22">
        <v>0.0021643518518518518</v>
      </c>
      <c r="J11" s="23"/>
      <c r="K11" s="22">
        <f t="shared" si="1"/>
        <v>0.0021643518518518518</v>
      </c>
      <c r="L11" s="92">
        <v>2</v>
      </c>
      <c r="M11" s="22">
        <v>0.0012152777777777778</v>
      </c>
      <c r="N11" s="23"/>
      <c r="O11" s="22">
        <f t="shared" si="2"/>
        <v>0.0012152777777777778</v>
      </c>
      <c r="P11" s="92">
        <v>4</v>
      </c>
      <c r="Q11" s="22">
        <v>0.0008564814814814815</v>
      </c>
      <c r="R11" s="23"/>
      <c r="S11" s="22">
        <f t="shared" si="3"/>
        <v>0.0008564814814814815</v>
      </c>
      <c r="T11" s="92">
        <v>3</v>
      </c>
      <c r="U11" s="89">
        <f t="shared" si="4"/>
        <v>0</v>
      </c>
      <c r="V11" s="39">
        <f t="shared" si="5"/>
        <v>11</v>
      </c>
      <c r="W11" s="127" t="s">
        <v>31</v>
      </c>
    </row>
    <row r="12" spans="1:23" s="2" customFormat="1" ht="19.5" customHeight="1" thickBot="1">
      <c r="A12" s="28">
        <v>4</v>
      </c>
      <c r="B12" s="37" t="s">
        <v>51</v>
      </c>
      <c r="C12" s="29" t="s">
        <v>17</v>
      </c>
      <c r="D12" s="85">
        <v>14</v>
      </c>
      <c r="E12" s="70">
        <v>0.0010185185185185186</v>
      </c>
      <c r="F12" s="23"/>
      <c r="G12" s="70">
        <f t="shared" si="0"/>
        <v>0.0010185185185185186</v>
      </c>
      <c r="H12" s="92">
        <v>4</v>
      </c>
      <c r="I12" s="22">
        <v>0.0026041666666666665</v>
      </c>
      <c r="J12" s="23">
        <v>5</v>
      </c>
      <c r="K12" s="22">
        <f t="shared" si="1"/>
        <v>0.004340277777777778</v>
      </c>
      <c r="L12" s="92">
        <v>5</v>
      </c>
      <c r="M12" s="22">
        <v>0.001365740740740741</v>
      </c>
      <c r="N12" s="23"/>
      <c r="O12" s="22">
        <f t="shared" si="2"/>
        <v>0.001365740740740741</v>
      </c>
      <c r="P12" s="92">
        <v>5</v>
      </c>
      <c r="Q12" s="22">
        <v>0.000787037037037037</v>
      </c>
      <c r="R12" s="23"/>
      <c r="S12" s="22">
        <f t="shared" si="3"/>
        <v>0.000787037037037037</v>
      </c>
      <c r="T12" s="92">
        <v>2</v>
      </c>
      <c r="U12" s="89">
        <f t="shared" si="4"/>
        <v>5</v>
      </c>
      <c r="V12" s="39">
        <f t="shared" si="5"/>
        <v>16</v>
      </c>
      <c r="W12" s="127">
        <v>4</v>
      </c>
    </row>
    <row r="13" spans="1:23" s="2" customFormat="1" ht="19.5" customHeight="1" thickBot="1">
      <c r="A13" s="28">
        <v>5</v>
      </c>
      <c r="B13" s="37" t="s">
        <v>51</v>
      </c>
      <c r="C13" s="29" t="s">
        <v>55</v>
      </c>
      <c r="D13" s="85">
        <v>13</v>
      </c>
      <c r="E13" s="70">
        <v>0.0017824074074074072</v>
      </c>
      <c r="F13" s="23"/>
      <c r="G13" s="70">
        <f t="shared" si="0"/>
        <v>0.0017824074074074072</v>
      </c>
      <c r="H13" s="92">
        <v>6</v>
      </c>
      <c r="I13" s="22">
        <v>0.002916666666666667</v>
      </c>
      <c r="J13" s="23"/>
      <c r="K13" s="22">
        <f t="shared" si="1"/>
        <v>0.002916666666666667</v>
      </c>
      <c r="L13" s="92">
        <v>4</v>
      </c>
      <c r="M13" s="22">
        <v>0.0020601851851851853</v>
      </c>
      <c r="N13" s="23"/>
      <c r="O13" s="22">
        <f t="shared" si="2"/>
        <v>0.0020601851851851853</v>
      </c>
      <c r="P13" s="92">
        <v>6</v>
      </c>
      <c r="Q13" s="22">
        <v>0.0020486111111111113</v>
      </c>
      <c r="R13" s="23"/>
      <c r="S13" s="22">
        <f t="shared" si="3"/>
        <v>0.0020486111111111113</v>
      </c>
      <c r="T13" s="92">
        <v>6</v>
      </c>
      <c r="U13" s="89">
        <f t="shared" si="4"/>
        <v>0</v>
      </c>
      <c r="V13" s="39">
        <f t="shared" si="5"/>
        <v>22</v>
      </c>
      <c r="W13" s="127">
        <v>6</v>
      </c>
    </row>
    <row r="14" spans="1:23" s="2" customFormat="1" ht="19.5" customHeight="1">
      <c r="A14" s="131">
        <v>6</v>
      </c>
      <c r="B14" s="132" t="s">
        <v>51</v>
      </c>
      <c r="C14" s="33" t="s">
        <v>19</v>
      </c>
      <c r="D14" s="87">
        <v>13</v>
      </c>
      <c r="E14" s="70">
        <v>0.0009375000000000001</v>
      </c>
      <c r="F14" s="23"/>
      <c r="G14" s="70">
        <f t="shared" si="0"/>
        <v>0.0009375000000000001</v>
      </c>
      <c r="H14" s="92">
        <v>3</v>
      </c>
      <c r="I14" s="22">
        <v>0.002372685185185185</v>
      </c>
      <c r="J14" s="23"/>
      <c r="K14" s="22">
        <f t="shared" si="1"/>
        <v>0.002372685185185185</v>
      </c>
      <c r="L14" s="92">
        <v>3</v>
      </c>
      <c r="M14" s="22">
        <v>0.0012037037037037038</v>
      </c>
      <c r="N14" s="23"/>
      <c r="O14" s="22">
        <f t="shared" si="2"/>
        <v>0.0012037037037037038</v>
      </c>
      <c r="P14" s="92">
        <v>3</v>
      </c>
      <c r="Q14" s="22">
        <v>0.0009953703703703704</v>
      </c>
      <c r="R14" s="23"/>
      <c r="S14" s="22">
        <f t="shared" si="3"/>
        <v>0.0009953703703703704</v>
      </c>
      <c r="T14" s="92">
        <v>4</v>
      </c>
      <c r="U14" s="89">
        <f t="shared" si="4"/>
        <v>0</v>
      </c>
      <c r="V14" s="39">
        <f t="shared" si="5"/>
        <v>13</v>
      </c>
      <c r="W14" s="127" t="s">
        <v>32</v>
      </c>
    </row>
    <row r="15" spans="1:23" s="2" customFormat="1" ht="19.5" customHeight="1">
      <c r="A15" s="107">
        <v>7</v>
      </c>
      <c r="B15" s="114" t="s">
        <v>51</v>
      </c>
      <c r="C15" s="34" t="s">
        <v>63</v>
      </c>
      <c r="D15" s="35" t="s">
        <v>68</v>
      </c>
      <c r="E15" s="70">
        <v>0.0013310185185185185</v>
      </c>
      <c r="F15" s="23"/>
      <c r="G15" s="70">
        <f t="shared" si="0"/>
        <v>0.0013310185185185185</v>
      </c>
      <c r="H15" s="92" t="s">
        <v>68</v>
      </c>
      <c r="I15" s="22"/>
      <c r="J15" s="23"/>
      <c r="K15" s="22"/>
      <c r="L15" s="92"/>
      <c r="M15" s="22"/>
      <c r="N15" s="23"/>
      <c r="O15" s="22"/>
      <c r="P15" s="92"/>
      <c r="Q15" s="22"/>
      <c r="R15" s="23"/>
      <c r="S15" s="22"/>
      <c r="T15" s="92"/>
      <c r="U15" s="89"/>
      <c r="V15" s="39"/>
      <c r="W15" s="30"/>
    </row>
    <row r="16" spans="1:23" s="2" customFormat="1" ht="19.5" customHeight="1">
      <c r="A16" s="18"/>
      <c r="B16" s="110"/>
      <c r="C16" s="53"/>
      <c r="D16" s="54"/>
      <c r="E16" s="111"/>
      <c r="F16" s="19"/>
      <c r="G16" s="111"/>
      <c r="H16" s="125"/>
      <c r="I16" s="57"/>
      <c r="J16" s="19"/>
      <c r="K16" s="57"/>
      <c r="L16" s="125"/>
      <c r="M16" s="57"/>
      <c r="N16" s="19"/>
      <c r="O16" s="57"/>
      <c r="P16" s="125"/>
      <c r="Q16" s="57"/>
      <c r="R16" s="19"/>
      <c r="S16" s="57"/>
      <c r="T16" s="125"/>
      <c r="U16" s="110"/>
      <c r="V16" s="112"/>
      <c r="W16" s="112"/>
    </row>
    <row r="17" spans="1:30" ht="41.25" customHeight="1">
      <c r="A17" s="62" t="s">
        <v>4</v>
      </c>
      <c r="B17" s="62"/>
      <c r="C17" s="62"/>
      <c r="D17" s="62"/>
      <c r="E17" s="62"/>
      <c r="F17" s="62"/>
      <c r="G17" s="82" t="s">
        <v>28</v>
      </c>
      <c r="H17" s="62"/>
      <c r="I17" s="62"/>
      <c r="J17" s="62"/>
      <c r="K17" s="62"/>
      <c r="L17" s="62"/>
      <c r="M17" s="62"/>
      <c r="N17" s="7"/>
      <c r="O17" s="7"/>
      <c r="P17" s="7"/>
      <c r="Q17" s="7"/>
      <c r="S17" s="7"/>
      <c r="T17" s="7"/>
      <c r="U17" s="6"/>
      <c r="V17" s="152"/>
      <c r="W17" s="152"/>
      <c r="AD17" s="83">
        <v>0.00034722222222222224</v>
      </c>
    </row>
    <row r="18" spans="1:23" ht="41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7"/>
      <c r="O18" s="7"/>
      <c r="P18" s="7"/>
      <c r="Q18" s="7"/>
      <c r="R18" s="7"/>
      <c r="S18" s="7"/>
      <c r="T18" s="7"/>
      <c r="U18" s="6"/>
      <c r="V18" s="152"/>
      <c r="W18" s="152"/>
    </row>
    <row r="19" spans="2:21" ht="41.25" customHeight="1">
      <c r="B19" s="135"/>
      <c r="C19" s="135"/>
      <c r="D19" s="8"/>
      <c r="F19" s="59" t="s">
        <v>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5" ht="41.25" customHeight="1">
      <c r="A20" s="136" t="s">
        <v>21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3"/>
      <c r="Y20" s="4"/>
    </row>
    <row r="21" spans="1:25" ht="28.5" customHeight="1">
      <c r="A21" s="137" t="s">
        <v>43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"/>
      <c r="Y21" s="1"/>
    </row>
    <row r="22" spans="1:25" ht="18.75" customHeight="1">
      <c r="A22" s="138" t="s">
        <v>27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"/>
      <c r="Y22" s="1"/>
    </row>
    <row r="23" spans="1:25" s="2" customFormat="1" ht="41.25" customHeight="1" thickBot="1">
      <c r="A23" s="139" t="s">
        <v>7</v>
      </c>
      <c r="B23" s="141" t="s">
        <v>1</v>
      </c>
      <c r="C23" s="141" t="s">
        <v>24</v>
      </c>
      <c r="D23" s="143" t="s">
        <v>16</v>
      </c>
      <c r="E23" s="146" t="s">
        <v>9</v>
      </c>
      <c r="F23" s="147"/>
      <c r="G23" s="147"/>
      <c r="H23" s="148"/>
      <c r="I23" s="146" t="s">
        <v>12</v>
      </c>
      <c r="J23" s="147"/>
      <c r="K23" s="147"/>
      <c r="L23" s="148"/>
      <c r="M23" s="146" t="s">
        <v>13</v>
      </c>
      <c r="N23" s="147"/>
      <c r="O23" s="147"/>
      <c r="P23" s="148"/>
      <c r="Q23" s="146" t="s">
        <v>14</v>
      </c>
      <c r="R23" s="147"/>
      <c r="S23" s="147"/>
      <c r="T23" s="148"/>
      <c r="U23" s="143" t="s">
        <v>25</v>
      </c>
      <c r="V23" s="143" t="s">
        <v>2</v>
      </c>
      <c r="W23" s="143" t="s">
        <v>3</v>
      </c>
      <c r="X23" s="5"/>
      <c r="Y23" s="26"/>
    </row>
    <row r="24" spans="1:25" s="2" customFormat="1" ht="41.25" customHeight="1" thickBot="1">
      <c r="A24" s="139"/>
      <c r="B24" s="141"/>
      <c r="C24" s="141"/>
      <c r="D24" s="144"/>
      <c r="E24" s="149"/>
      <c r="F24" s="150"/>
      <c r="G24" s="150"/>
      <c r="H24" s="151"/>
      <c r="I24" s="149"/>
      <c r="J24" s="150"/>
      <c r="K24" s="150"/>
      <c r="L24" s="151"/>
      <c r="M24" s="149"/>
      <c r="N24" s="150"/>
      <c r="O24" s="150"/>
      <c r="P24" s="151"/>
      <c r="Q24" s="149"/>
      <c r="R24" s="150"/>
      <c r="S24" s="150"/>
      <c r="T24" s="151"/>
      <c r="U24" s="144"/>
      <c r="V24" s="144"/>
      <c r="W24" s="144"/>
      <c r="X24" s="26"/>
      <c r="Y24" s="26"/>
    </row>
    <row r="25" spans="1:25" s="2" customFormat="1" ht="30" customHeight="1">
      <c r="A25" s="140"/>
      <c r="B25" s="142"/>
      <c r="C25" s="142"/>
      <c r="D25" s="145"/>
      <c r="E25" s="27" t="s">
        <v>10</v>
      </c>
      <c r="F25" s="27" t="s">
        <v>11</v>
      </c>
      <c r="G25" s="27" t="s">
        <v>37</v>
      </c>
      <c r="H25" s="90" t="s">
        <v>8</v>
      </c>
      <c r="I25" s="27" t="s">
        <v>10</v>
      </c>
      <c r="J25" s="27" t="s">
        <v>11</v>
      </c>
      <c r="K25" s="27" t="s">
        <v>37</v>
      </c>
      <c r="L25" s="90" t="s">
        <v>8</v>
      </c>
      <c r="M25" s="27" t="s">
        <v>10</v>
      </c>
      <c r="N25" s="27" t="s">
        <v>11</v>
      </c>
      <c r="O25" s="27" t="s">
        <v>37</v>
      </c>
      <c r="P25" s="90" t="s">
        <v>8</v>
      </c>
      <c r="Q25" s="27" t="s">
        <v>10</v>
      </c>
      <c r="R25" s="27" t="s">
        <v>11</v>
      </c>
      <c r="S25" s="27" t="s">
        <v>37</v>
      </c>
      <c r="T25" s="90" t="s">
        <v>8</v>
      </c>
      <c r="U25" s="145"/>
      <c r="V25" s="145"/>
      <c r="W25" s="145"/>
      <c r="X25" s="26"/>
      <c r="Y25" s="26"/>
    </row>
    <row r="26" spans="1:25" s="2" customFormat="1" ht="18.75" customHeight="1">
      <c r="A26" s="99">
        <v>1</v>
      </c>
      <c r="B26" s="99">
        <v>2</v>
      </c>
      <c r="C26" s="99">
        <v>3</v>
      </c>
      <c r="D26" s="99">
        <v>4</v>
      </c>
      <c r="E26" s="99">
        <v>5</v>
      </c>
      <c r="F26" s="99">
        <v>6</v>
      </c>
      <c r="G26" s="99">
        <v>7</v>
      </c>
      <c r="H26" s="100">
        <v>8</v>
      </c>
      <c r="I26" s="99">
        <v>9</v>
      </c>
      <c r="J26" s="99">
        <v>10</v>
      </c>
      <c r="K26" s="99">
        <v>11</v>
      </c>
      <c r="L26" s="100">
        <v>12</v>
      </c>
      <c r="M26" s="99">
        <v>13</v>
      </c>
      <c r="N26" s="99">
        <v>14</v>
      </c>
      <c r="O26" s="99">
        <v>15</v>
      </c>
      <c r="P26" s="100">
        <v>16</v>
      </c>
      <c r="Q26" s="99">
        <v>17</v>
      </c>
      <c r="R26" s="99">
        <v>18</v>
      </c>
      <c r="S26" s="99">
        <v>19</v>
      </c>
      <c r="T26" s="100">
        <v>20</v>
      </c>
      <c r="U26" s="99">
        <v>21</v>
      </c>
      <c r="V26" s="99">
        <v>22</v>
      </c>
      <c r="W26" s="99">
        <v>23</v>
      </c>
      <c r="X26" s="26"/>
      <c r="Y26" s="26"/>
    </row>
    <row r="27" spans="1:23" ht="26.25" customHeight="1">
      <c r="A27" s="65">
        <v>1</v>
      </c>
      <c r="B27" s="66" t="s">
        <v>44</v>
      </c>
      <c r="C27" s="65" t="s">
        <v>56</v>
      </c>
      <c r="D27" s="65">
        <v>13</v>
      </c>
      <c r="E27" s="68">
        <v>0.000798611111111111</v>
      </c>
      <c r="F27" s="21"/>
      <c r="G27" s="68">
        <f aca="true" t="shared" si="6" ref="G27:G34">E27+F27*$AD$17</f>
        <v>0.000798611111111111</v>
      </c>
      <c r="H27" s="101">
        <v>2</v>
      </c>
      <c r="I27" s="20">
        <v>0.001388888888888889</v>
      </c>
      <c r="J27" s="21"/>
      <c r="K27" s="20">
        <f aca="true" t="shared" si="7" ref="K27:K34">I27+J27*$AD$17</f>
        <v>0.001388888888888889</v>
      </c>
      <c r="L27" s="101">
        <v>1</v>
      </c>
      <c r="M27" s="20">
        <v>0.0008912037037037036</v>
      </c>
      <c r="N27" s="21"/>
      <c r="O27" s="20">
        <f aca="true" t="shared" si="8" ref="O27:O34">M27+N27*$AD$17</f>
        <v>0.0008912037037037036</v>
      </c>
      <c r="P27" s="101">
        <v>1</v>
      </c>
      <c r="Q27" s="20">
        <v>0.00048611111111111104</v>
      </c>
      <c r="R27" s="21"/>
      <c r="S27" s="20">
        <f aca="true" t="shared" si="9" ref="S27:S34">Q27+R27*$AD$17</f>
        <v>0.00048611111111111104</v>
      </c>
      <c r="T27" s="101">
        <v>1</v>
      </c>
      <c r="U27" s="66">
        <f aca="true" t="shared" si="10" ref="U27:U34">F27+J27+N27+R27</f>
        <v>0</v>
      </c>
      <c r="V27" s="102">
        <f aca="true" t="shared" si="11" ref="V27:V34">T27+P27+L27+H27</f>
        <v>5</v>
      </c>
      <c r="W27" s="130" t="s">
        <v>30</v>
      </c>
    </row>
    <row r="28" spans="1:23" ht="19.5" customHeight="1">
      <c r="A28" s="65">
        <v>2</v>
      </c>
      <c r="B28" s="66" t="s">
        <v>44</v>
      </c>
      <c r="C28" s="65" t="s">
        <v>57</v>
      </c>
      <c r="D28" s="65">
        <v>13</v>
      </c>
      <c r="E28" s="68">
        <v>0.0009953703703703704</v>
      </c>
      <c r="F28" s="21"/>
      <c r="G28" s="68">
        <f t="shared" si="6"/>
        <v>0.0009953703703703704</v>
      </c>
      <c r="H28" s="101">
        <v>3</v>
      </c>
      <c r="I28" s="20">
        <v>0.002673611111111111</v>
      </c>
      <c r="J28" s="21"/>
      <c r="K28" s="20">
        <f t="shared" si="7"/>
        <v>0.002673611111111111</v>
      </c>
      <c r="L28" s="101">
        <v>3</v>
      </c>
      <c r="M28" s="20">
        <v>0.001689814814814815</v>
      </c>
      <c r="N28" s="21"/>
      <c r="O28" s="20">
        <f t="shared" si="8"/>
        <v>0.001689814814814815</v>
      </c>
      <c r="P28" s="101">
        <v>3</v>
      </c>
      <c r="Q28" s="20">
        <v>0.0009143518518518518</v>
      </c>
      <c r="R28" s="21"/>
      <c r="S28" s="20">
        <f t="shared" si="9"/>
        <v>0.0009143518518518518</v>
      </c>
      <c r="T28" s="101">
        <v>4</v>
      </c>
      <c r="U28" s="66">
        <f t="shared" si="10"/>
        <v>0</v>
      </c>
      <c r="V28" s="102">
        <f t="shared" si="11"/>
        <v>13</v>
      </c>
      <c r="W28" s="130" t="s">
        <v>32</v>
      </c>
    </row>
    <row r="29" spans="1:23" ht="19.5" customHeight="1">
      <c r="A29" s="65">
        <v>3</v>
      </c>
      <c r="B29" s="66" t="s">
        <v>44</v>
      </c>
      <c r="C29" s="65" t="s">
        <v>58</v>
      </c>
      <c r="D29" s="65">
        <v>13</v>
      </c>
      <c r="E29" s="68">
        <v>0.0007175925925925927</v>
      </c>
      <c r="F29" s="21"/>
      <c r="G29" s="68">
        <f t="shared" si="6"/>
        <v>0.0007175925925925927</v>
      </c>
      <c r="H29" s="101">
        <v>1</v>
      </c>
      <c r="I29" s="20">
        <v>0.0016087962962962963</v>
      </c>
      <c r="J29" s="21"/>
      <c r="K29" s="20">
        <f t="shared" si="7"/>
        <v>0.0016087962962962963</v>
      </c>
      <c r="L29" s="101">
        <v>2</v>
      </c>
      <c r="M29" s="20">
        <v>0.0009953703703703704</v>
      </c>
      <c r="N29" s="21"/>
      <c r="O29" s="20">
        <f t="shared" si="8"/>
        <v>0.0009953703703703704</v>
      </c>
      <c r="P29" s="101">
        <v>2</v>
      </c>
      <c r="Q29" s="20">
        <v>0.0006018518518518519</v>
      </c>
      <c r="R29" s="21"/>
      <c r="S29" s="20">
        <f t="shared" si="9"/>
        <v>0.0006018518518518519</v>
      </c>
      <c r="T29" s="101">
        <v>2</v>
      </c>
      <c r="U29" s="66">
        <f t="shared" si="10"/>
        <v>0</v>
      </c>
      <c r="V29" s="102">
        <f t="shared" si="11"/>
        <v>7</v>
      </c>
      <c r="W29" s="130" t="s">
        <v>31</v>
      </c>
    </row>
    <row r="30" spans="1:23" ht="19.5" customHeight="1">
      <c r="A30" s="65">
        <v>4</v>
      </c>
      <c r="B30" s="66" t="s">
        <v>44</v>
      </c>
      <c r="C30" s="65" t="s">
        <v>67</v>
      </c>
      <c r="D30" s="65">
        <v>13</v>
      </c>
      <c r="E30" s="68">
        <v>0.0010069444444444444</v>
      </c>
      <c r="F30" s="21"/>
      <c r="G30" s="68">
        <f t="shared" si="6"/>
        <v>0.0010069444444444444</v>
      </c>
      <c r="H30" s="101">
        <v>4</v>
      </c>
      <c r="I30" s="20">
        <v>0.002627314814814815</v>
      </c>
      <c r="J30" s="21">
        <v>15</v>
      </c>
      <c r="K30" s="20">
        <f t="shared" si="7"/>
        <v>0.007835648148148149</v>
      </c>
      <c r="L30" s="101">
        <v>6</v>
      </c>
      <c r="M30" s="20">
        <v>0.002627314814814815</v>
      </c>
      <c r="N30" s="21"/>
      <c r="O30" s="20">
        <f t="shared" si="8"/>
        <v>0.002627314814814815</v>
      </c>
      <c r="P30" s="101">
        <v>6</v>
      </c>
      <c r="Q30" s="20">
        <v>0.0008449074074074075</v>
      </c>
      <c r="R30" s="21"/>
      <c r="S30" s="20">
        <f t="shared" si="9"/>
        <v>0.0008449074074074075</v>
      </c>
      <c r="T30" s="101">
        <v>3</v>
      </c>
      <c r="U30" s="66">
        <f t="shared" si="10"/>
        <v>15</v>
      </c>
      <c r="V30" s="102">
        <f t="shared" si="11"/>
        <v>19</v>
      </c>
      <c r="W30" s="129">
        <v>4</v>
      </c>
    </row>
    <row r="31" spans="1:23" ht="23.25" customHeight="1">
      <c r="A31" s="65">
        <v>5</v>
      </c>
      <c r="B31" s="66" t="s">
        <v>44</v>
      </c>
      <c r="C31" s="65" t="s">
        <v>59</v>
      </c>
      <c r="D31" s="65">
        <v>13</v>
      </c>
      <c r="E31" s="68">
        <v>0.0016087962962962963</v>
      </c>
      <c r="F31" s="21"/>
      <c r="G31" s="68">
        <f t="shared" si="6"/>
        <v>0.0016087962962962963</v>
      </c>
      <c r="H31" s="101">
        <v>6</v>
      </c>
      <c r="I31" s="20">
        <v>0.004409722222222222</v>
      </c>
      <c r="J31" s="21">
        <v>20</v>
      </c>
      <c r="K31" s="20">
        <f t="shared" si="7"/>
        <v>0.011354166666666667</v>
      </c>
      <c r="L31" s="101">
        <v>7</v>
      </c>
      <c r="M31" s="20">
        <v>0.002384259259259259</v>
      </c>
      <c r="N31" s="21"/>
      <c r="O31" s="20">
        <f t="shared" si="8"/>
        <v>0.002384259259259259</v>
      </c>
      <c r="P31" s="101">
        <v>5</v>
      </c>
      <c r="Q31" s="20">
        <v>0.0012152777777777778</v>
      </c>
      <c r="R31" s="21">
        <v>5</v>
      </c>
      <c r="S31" s="20">
        <f t="shared" si="9"/>
        <v>0.002951388888888889</v>
      </c>
      <c r="T31" s="101">
        <v>7</v>
      </c>
      <c r="U31" s="66">
        <f t="shared" si="10"/>
        <v>25</v>
      </c>
      <c r="V31" s="102">
        <f t="shared" si="11"/>
        <v>25</v>
      </c>
      <c r="W31" s="129">
        <v>7</v>
      </c>
    </row>
    <row r="32" spans="1:23" ht="23.25" customHeight="1">
      <c r="A32" s="65">
        <v>6</v>
      </c>
      <c r="B32" s="66" t="s">
        <v>44</v>
      </c>
      <c r="C32" s="65" t="s">
        <v>60</v>
      </c>
      <c r="D32" s="65">
        <v>13</v>
      </c>
      <c r="E32" s="68">
        <v>0.0012037037037037038</v>
      </c>
      <c r="F32" s="21"/>
      <c r="G32" s="68">
        <f t="shared" si="6"/>
        <v>0.0012037037037037038</v>
      </c>
      <c r="H32" s="101">
        <v>5</v>
      </c>
      <c r="I32" s="20">
        <v>0.003587962962962963</v>
      </c>
      <c r="J32" s="21">
        <v>5</v>
      </c>
      <c r="K32" s="20">
        <f t="shared" si="7"/>
        <v>0.005324074074074074</v>
      </c>
      <c r="L32" s="101">
        <v>5</v>
      </c>
      <c r="M32" s="20">
        <v>0.004097222222222223</v>
      </c>
      <c r="N32" s="21"/>
      <c r="O32" s="20">
        <f t="shared" si="8"/>
        <v>0.004097222222222223</v>
      </c>
      <c r="P32" s="101">
        <v>7</v>
      </c>
      <c r="Q32" s="20">
        <v>0.0010532407407407407</v>
      </c>
      <c r="R32" s="21"/>
      <c r="S32" s="20">
        <f t="shared" si="9"/>
        <v>0.0010532407407407407</v>
      </c>
      <c r="T32" s="101">
        <v>5</v>
      </c>
      <c r="U32" s="66">
        <f t="shared" si="10"/>
        <v>5</v>
      </c>
      <c r="V32" s="102">
        <f t="shared" si="11"/>
        <v>22</v>
      </c>
      <c r="W32" s="129">
        <v>6</v>
      </c>
    </row>
    <row r="33" spans="1:23" ht="23.25" customHeight="1">
      <c r="A33" s="65">
        <v>7</v>
      </c>
      <c r="B33" s="66" t="s">
        <v>44</v>
      </c>
      <c r="C33" s="65" t="s">
        <v>61</v>
      </c>
      <c r="D33" s="65">
        <v>13</v>
      </c>
      <c r="E33" s="68">
        <v>0.0017824074074074072</v>
      </c>
      <c r="F33" s="21"/>
      <c r="G33" s="68">
        <f t="shared" si="6"/>
        <v>0.0017824074074074072</v>
      </c>
      <c r="H33" s="101">
        <v>7</v>
      </c>
      <c r="I33" s="20">
        <v>0.003298611111111111</v>
      </c>
      <c r="J33" s="21">
        <v>1</v>
      </c>
      <c r="K33" s="20">
        <f t="shared" si="7"/>
        <v>0.0036458333333333334</v>
      </c>
      <c r="L33" s="101">
        <v>4</v>
      </c>
      <c r="M33" s="20">
        <v>0.0020486111111111113</v>
      </c>
      <c r="N33" s="21"/>
      <c r="O33" s="20">
        <f t="shared" si="8"/>
        <v>0.0020486111111111113</v>
      </c>
      <c r="P33" s="101">
        <v>4</v>
      </c>
      <c r="Q33" s="20">
        <v>0.0014583333333333334</v>
      </c>
      <c r="R33" s="21"/>
      <c r="S33" s="20">
        <f t="shared" si="9"/>
        <v>0.0014583333333333334</v>
      </c>
      <c r="T33" s="101">
        <v>6</v>
      </c>
      <c r="U33" s="66">
        <f t="shared" si="10"/>
        <v>1</v>
      </c>
      <c r="V33" s="102">
        <f t="shared" si="11"/>
        <v>21</v>
      </c>
      <c r="W33" s="129">
        <v>5</v>
      </c>
    </row>
    <row r="34" spans="1:23" ht="18" customHeight="1">
      <c r="A34" s="65">
        <v>8</v>
      </c>
      <c r="B34" s="65"/>
      <c r="C34" s="65"/>
      <c r="D34" s="67"/>
      <c r="E34" s="68"/>
      <c r="F34" s="21"/>
      <c r="G34" s="68">
        <f t="shared" si="6"/>
        <v>0</v>
      </c>
      <c r="H34" s="101"/>
      <c r="I34" s="20"/>
      <c r="J34" s="21"/>
      <c r="K34" s="20">
        <f t="shared" si="7"/>
        <v>0</v>
      </c>
      <c r="L34" s="101"/>
      <c r="M34" s="20"/>
      <c r="N34" s="21"/>
      <c r="O34" s="20">
        <f t="shared" si="8"/>
        <v>0</v>
      </c>
      <c r="P34" s="101"/>
      <c r="Q34" s="20"/>
      <c r="R34" s="21"/>
      <c r="S34" s="20">
        <f t="shared" si="9"/>
        <v>0</v>
      </c>
      <c r="T34" s="101"/>
      <c r="U34" s="66">
        <f t="shared" si="10"/>
        <v>0</v>
      </c>
      <c r="V34" s="102">
        <f t="shared" si="11"/>
        <v>0</v>
      </c>
      <c r="W34" s="102"/>
    </row>
    <row r="35" spans="1:23" ht="41.25" customHeight="1">
      <c r="A35" s="9"/>
      <c r="B35" s="10"/>
      <c r="C35" s="11"/>
      <c r="D35" s="82" t="s">
        <v>28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  <c r="V35" s="14"/>
      <c r="W35" s="15"/>
    </row>
    <row r="36" spans="1:23" ht="41.25" customHeight="1">
      <c r="A36" s="9"/>
      <c r="B36" s="10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R36" s="12"/>
      <c r="S36" s="12"/>
      <c r="T36" s="12"/>
      <c r="U36" s="12"/>
      <c r="V36" s="12"/>
      <c r="W36" s="15"/>
    </row>
    <row r="37" spans="1:23" ht="41.25" customHeight="1" hidden="1">
      <c r="A37" s="9"/>
      <c r="B37" s="10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6">
        <v>0.00034722222222222224</v>
      </c>
      <c r="S37" s="16"/>
      <c r="T37" s="16"/>
      <c r="U37" s="13"/>
      <c r="V37" s="14"/>
      <c r="W37" s="15"/>
    </row>
    <row r="38" spans="1:23" ht="41.25" customHeight="1">
      <c r="A38" s="62" t="s">
        <v>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7"/>
      <c r="O38" s="7"/>
      <c r="P38" s="7"/>
      <c r="Q38" s="7"/>
      <c r="R38" s="7"/>
      <c r="S38" s="7"/>
      <c r="T38" s="7"/>
      <c r="U38" s="6"/>
      <c r="V38" s="152"/>
      <c r="W38" s="152"/>
    </row>
    <row r="39" spans="1:23" ht="4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7"/>
      <c r="O39" s="7"/>
      <c r="P39" s="7"/>
      <c r="Q39" s="7"/>
      <c r="R39" s="7"/>
      <c r="S39" s="7"/>
      <c r="T39" s="7"/>
      <c r="U39" s="6"/>
      <c r="V39" s="152"/>
      <c r="W39" s="152"/>
    </row>
  </sheetData>
  <sheetProtection password="D9F5" sheet="1" objects="1" scenarios="1" selectLockedCells="1" selectUnlockedCells="1"/>
  <autoFilter ref="A26:AD26">
    <sortState ref="A27:AD39">
      <sortCondition sortBy="value" ref="A27:A39"/>
    </sortState>
  </autoFilter>
  <mergeCells count="34">
    <mergeCell ref="V23:V25"/>
    <mergeCell ref="W23:W25"/>
    <mergeCell ref="B19:C19"/>
    <mergeCell ref="V38:W38"/>
    <mergeCell ref="V39:W39"/>
    <mergeCell ref="E5:H6"/>
    <mergeCell ref="U5:U7"/>
    <mergeCell ref="V5:V7"/>
    <mergeCell ref="W5:W7"/>
    <mergeCell ref="I5:L6"/>
    <mergeCell ref="I23:L24"/>
    <mergeCell ref="M23:P24"/>
    <mergeCell ref="Q23:T24"/>
    <mergeCell ref="U23:U25"/>
    <mergeCell ref="A23:A25"/>
    <mergeCell ref="B23:B25"/>
    <mergeCell ref="C23:C25"/>
    <mergeCell ref="D23:D25"/>
    <mergeCell ref="E23:H24"/>
    <mergeCell ref="A20:W20"/>
    <mergeCell ref="A21:W21"/>
    <mergeCell ref="A22:W22"/>
    <mergeCell ref="V17:W17"/>
    <mergeCell ref="V18:W18"/>
    <mergeCell ref="M5:P6"/>
    <mergeCell ref="Q5:T6"/>
    <mergeCell ref="B1:C1"/>
    <mergeCell ref="A2:W2"/>
    <mergeCell ref="A3:W3"/>
    <mergeCell ref="A4:W4"/>
    <mergeCell ref="A5:A7"/>
    <mergeCell ref="B5:B7"/>
    <mergeCell ref="C5:C7"/>
    <mergeCell ref="D5:D7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92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zoomScaleSheetLayoutView="130" zoomScalePageLayoutView="0" workbookViewId="0" topLeftCell="A25">
      <selection activeCell="Q30" sqref="Q30"/>
    </sheetView>
  </sheetViews>
  <sheetFormatPr defaultColWidth="9.140625" defaultRowHeight="41.25" customHeight="1"/>
  <cols>
    <col min="1" max="1" width="7.28125" style="0" customWidth="1"/>
    <col min="2" max="2" width="15.00390625" style="0" customWidth="1"/>
    <col min="3" max="3" width="19.421875" style="0" customWidth="1"/>
    <col min="4" max="4" width="10.57421875" style="0" customWidth="1"/>
    <col min="5" max="5" width="8.140625" style="0" customWidth="1"/>
    <col min="6" max="7" width="7.140625" style="0" customWidth="1"/>
    <col min="8" max="8" width="5.8515625" style="0" customWidth="1"/>
    <col min="9" max="9" width="6.8515625" style="0" customWidth="1"/>
    <col min="10" max="10" width="7.421875" style="0" customWidth="1"/>
    <col min="11" max="13" width="6.421875" style="0" customWidth="1"/>
    <col min="14" max="14" width="7.57421875" style="0" customWidth="1"/>
    <col min="15" max="18" width="6.421875" style="0" customWidth="1"/>
    <col min="19" max="19" width="6.00390625" style="0" customWidth="1"/>
    <col min="20" max="20" width="5.8515625" style="0" customWidth="1"/>
    <col min="21" max="21" width="5.7109375" style="0" customWidth="1"/>
    <col min="22" max="22" width="5.140625" style="0" customWidth="1"/>
    <col min="23" max="23" width="7.57421875" style="0" customWidth="1"/>
    <col min="24" max="24" width="8.57421875" style="0" customWidth="1"/>
    <col min="25" max="25" width="6.8515625" style="0" customWidth="1"/>
    <col min="26" max="26" width="7.28125" style="0" customWidth="1"/>
    <col min="27" max="28" width="0" style="0" hidden="1" customWidth="1"/>
    <col min="33" max="34" width="10.421875" style="0" customWidth="1"/>
    <col min="35" max="35" width="13.00390625" style="0" customWidth="1"/>
  </cols>
  <sheetData>
    <row r="1" spans="2:24" ht="41.25" customHeight="1">
      <c r="B1" s="60"/>
      <c r="C1" s="60"/>
      <c r="D1" s="8"/>
      <c r="E1" s="8"/>
      <c r="G1" s="59" t="s">
        <v>0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8" ht="41.25" customHeight="1">
      <c r="A2" s="136" t="s">
        <v>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3"/>
      <c r="AB2" s="4"/>
    </row>
    <row r="3" spans="1:28" ht="22.5" customHeight="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"/>
      <c r="AB3" s="1"/>
    </row>
    <row r="4" spans="1:28" ht="22.5" customHeight="1">
      <c r="A4" s="138" t="s">
        <v>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"/>
      <c r="AB4" s="1"/>
    </row>
    <row r="5" spans="1:24" s="2" customFormat="1" ht="41.25" customHeight="1" thickBot="1">
      <c r="A5" s="139" t="s">
        <v>7</v>
      </c>
      <c r="B5" s="141" t="s">
        <v>1</v>
      </c>
      <c r="C5" s="141" t="s">
        <v>24</v>
      </c>
      <c r="D5" s="142" t="s">
        <v>42</v>
      </c>
      <c r="E5" s="146" t="s">
        <v>9</v>
      </c>
      <c r="F5" s="147"/>
      <c r="G5" s="147"/>
      <c r="H5" s="148"/>
      <c r="I5" s="146" t="s">
        <v>12</v>
      </c>
      <c r="J5" s="147"/>
      <c r="K5" s="147"/>
      <c r="L5" s="148"/>
      <c r="M5" s="146" t="s">
        <v>13</v>
      </c>
      <c r="N5" s="147"/>
      <c r="O5" s="147"/>
      <c r="P5" s="148"/>
      <c r="Q5" s="146" t="s">
        <v>14</v>
      </c>
      <c r="R5" s="147"/>
      <c r="S5" s="147"/>
      <c r="T5" s="148"/>
      <c r="U5" s="143" t="s">
        <v>2</v>
      </c>
      <c r="V5" s="143" t="s">
        <v>3</v>
      </c>
      <c r="W5" s="5"/>
      <c r="X5" s="26"/>
    </row>
    <row r="6" spans="1:24" s="2" customFormat="1" ht="41.25" customHeight="1" thickBot="1">
      <c r="A6" s="139"/>
      <c r="B6" s="141"/>
      <c r="C6" s="141"/>
      <c r="D6" s="153"/>
      <c r="E6" s="149"/>
      <c r="F6" s="150"/>
      <c r="G6" s="150"/>
      <c r="H6" s="151"/>
      <c r="I6" s="149"/>
      <c r="J6" s="150"/>
      <c r="K6" s="150"/>
      <c r="L6" s="151"/>
      <c r="M6" s="149"/>
      <c r="N6" s="150"/>
      <c r="O6" s="150"/>
      <c r="P6" s="151"/>
      <c r="Q6" s="149"/>
      <c r="R6" s="150"/>
      <c r="S6" s="150"/>
      <c r="T6" s="151"/>
      <c r="U6" s="155"/>
      <c r="V6" s="155"/>
      <c r="W6" s="26"/>
      <c r="X6" s="26"/>
    </row>
    <row r="7" spans="1:24" s="2" customFormat="1" ht="30" customHeight="1">
      <c r="A7" s="140"/>
      <c r="B7" s="142"/>
      <c r="C7" s="142"/>
      <c r="D7" s="154"/>
      <c r="E7" s="27" t="s">
        <v>10</v>
      </c>
      <c r="F7" s="27" t="s">
        <v>11</v>
      </c>
      <c r="G7" s="27" t="s">
        <v>37</v>
      </c>
      <c r="H7" s="90" t="s">
        <v>8</v>
      </c>
      <c r="I7" s="27" t="s">
        <v>10</v>
      </c>
      <c r="J7" s="27" t="s">
        <v>11</v>
      </c>
      <c r="K7" s="27" t="s">
        <v>37</v>
      </c>
      <c r="L7" s="90" t="s">
        <v>8</v>
      </c>
      <c r="M7" s="27" t="s">
        <v>10</v>
      </c>
      <c r="N7" s="27" t="s">
        <v>11</v>
      </c>
      <c r="O7" s="27" t="s">
        <v>37</v>
      </c>
      <c r="P7" s="90" t="s">
        <v>8</v>
      </c>
      <c r="Q7" s="27" t="s">
        <v>10</v>
      </c>
      <c r="R7" s="27"/>
      <c r="S7" s="27" t="s">
        <v>37</v>
      </c>
      <c r="T7" s="90" t="s">
        <v>8</v>
      </c>
      <c r="U7" s="27"/>
      <c r="V7" s="27" t="s">
        <v>20</v>
      </c>
      <c r="W7" s="26"/>
      <c r="X7" s="26"/>
    </row>
    <row r="8" spans="1:24" s="2" customFormat="1" ht="30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91">
        <v>8</v>
      </c>
      <c r="I8" s="40">
        <v>9</v>
      </c>
      <c r="J8" s="40">
        <v>10</v>
      </c>
      <c r="K8" s="40">
        <v>11</v>
      </c>
      <c r="L8" s="91">
        <v>12</v>
      </c>
      <c r="M8" s="40">
        <v>13</v>
      </c>
      <c r="N8" s="40">
        <v>14</v>
      </c>
      <c r="O8" s="40">
        <v>15</v>
      </c>
      <c r="P8" s="91">
        <v>16</v>
      </c>
      <c r="Q8" s="40">
        <v>17</v>
      </c>
      <c r="R8" s="40"/>
      <c r="S8" s="40">
        <v>18</v>
      </c>
      <c r="T8" s="91">
        <v>19</v>
      </c>
      <c r="U8" s="40">
        <v>20</v>
      </c>
      <c r="V8" s="40">
        <v>21</v>
      </c>
      <c r="W8" s="26"/>
      <c r="X8" s="26"/>
    </row>
    <row r="9" spans="1:27" s="2" customFormat="1" ht="19.5" customHeight="1">
      <c r="A9" s="107">
        <v>1</v>
      </c>
      <c r="B9" s="114" t="s">
        <v>44</v>
      </c>
      <c r="C9" s="107" t="s">
        <v>45</v>
      </c>
      <c r="D9" s="107">
        <v>13</v>
      </c>
      <c r="E9" s="70">
        <v>0.0011342592592592591</v>
      </c>
      <c r="F9" s="23">
        <v>2</v>
      </c>
      <c r="G9" s="70">
        <f aca="true" t="shared" si="0" ref="G9:G14">F9*$W$16+E9</f>
        <v>0.0018287037037037035</v>
      </c>
      <c r="H9" s="109">
        <v>5</v>
      </c>
      <c r="I9" s="22">
        <v>0.0038657407407407408</v>
      </c>
      <c r="J9" s="23">
        <v>2</v>
      </c>
      <c r="K9" s="22">
        <f aca="true" t="shared" si="1" ref="K9:K14">I9+J9*$W$16</f>
        <v>0.004560185185185185</v>
      </c>
      <c r="L9" s="109">
        <v>5</v>
      </c>
      <c r="M9" s="22">
        <v>0.0007060185185185185</v>
      </c>
      <c r="N9" s="23"/>
      <c r="O9" s="22">
        <f aca="true" t="shared" si="2" ref="O9:O14">M9+N9*$W$16</f>
        <v>0.0007060185185185185</v>
      </c>
      <c r="P9" s="109">
        <v>1</v>
      </c>
      <c r="Q9" s="22">
        <v>0.0026620370370370374</v>
      </c>
      <c r="R9" s="22">
        <v>0.0005787037037037038</v>
      </c>
      <c r="S9" s="22">
        <f>Q9-R9</f>
        <v>0.0020833333333333337</v>
      </c>
      <c r="T9" s="109">
        <v>4</v>
      </c>
      <c r="U9" s="115">
        <f aca="true" t="shared" si="3" ref="U9:U14">H9+L9+P9+T9</f>
        <v>15</v>
      </c>
      <c r="V9" s="128">
        <v>4</v>
      </c>
      <c r="Z9" s="31"/>
      <c r="AA9" s="31"/>
    </row>
    <row r="10" spans="1:27" s="2" customFormat="1" ht="19.5" customHeight="1">
      <c r="A10" s="107">
        <v>2</v>
      </c>
      <c r="B10" s="114" t="s">
        <v>44</v>
      </c>
      <c r="C10" s="107" t="s">
        <v>46</v>
      </c>
      <c r="D10" s="107">
        <v>12</v>
      </c>
      <c r="E10" s="70">
        <v>0.0011111111111111111</v>
      </c>
      <c r="F10" s="23">
        <v>2</v>
      </c>
      <c r="G10" s="70">
        <f t="shared" si="0"/>
        <v>0.0018055555555555555</v>
      </c>
      <c r="H10" s="109">
        <v>4</v>
      </c>
      <c r="I10" s="22">
        <v>0.0017939814814814815</v>
      </c>
      <c r="J10" s="23">
        <v>3</v>
      </c>
      <c r="K10" s="22">
        <f t="shared" si="1"/>
        <v>0.002835648148148148</v>
      </c>
      <c r="L10" s="109">
        <v>3</v>
      </c>
      <c r="M10" s="22">
        <v>0.0005439814814814814</v>
      </c>
      <c r="N10" s="23">
        <v>1</v>
      </c>
      <c r="O10" s="22">
        <f t="shared" si="2"/>
        <v>0.0008912037037037037</v>
      </c>
      <c r="P10" s="109">
        <v>3</v>
      </c>
      <c r="Q10" s="22">
        <v>0.0015856481481481479</v>
      </c>
      <c r="R10" s="22">
        <v>0.0006944444444444445</v>
      </c>
      <c r="S10" s="22">
        <f>Q10-R10</f>
        <v>0.0008912037037037034</v>
      </c>
      <c r="T10" s="109">
        <v>2</v>
      </c>
      <c r="U10" s="115">
        <f t="shared" si="3"/>
        <v>12</v>
      </c>
      <c r="V10" s="128" t="s">
        <v>32</v>
      </c>
      <c r="Z10" s="31"/>
      <c r="AA10" s="31"/>
    </row>
    <row r="11" spans="1:22" s="2" customFormat="1" ht="19.5" customHeight="1">
      <c r="A11" s="107">
        <v>3</v>
      </c>
      <c r="B11" s="114" t="s">
        <v>44</v>
      </c>
      <c r="C11" s="108" t="s">
        <v>15</v>
      </c>
      <c r="D11" s="108">
        <v>13</v>
      </c>
      <c r="E11" s="70">
        <v>0.0016319444444444445</v>
      </c>
      <c r="F11" s="23"/>
      <c r="G11" s="70">
        <f t="shared" si="0"/>
        <v>0.0016319444444444445</v>
      </c>
      <c r="H11" s="109">
        <v>3</v>
      </c>
      <c r="I11" s="22">
        <v>0.003356481481481481</v>
      </c>
      <c r="J11" s="23"/>
      <c r="K11" s="22">
        <f t="shared" si="1"/>
        <v>0.003356481481481481</v>
      </c>
      <c r="L11" s="109">
        <v>4</v>
      </c>
      <c r="M11" s="22">
        <v>0.0007638888888888889</v>
      </c>
      <c r="N11" s="23">
        <v>1</v>
      </c>
      <c r="O11" s="22">
        <f t="shared" si="2"/>
        <v>0.0011111111111111111</v>
      </c>
      <c r="P11" s="109">
        <v>5</v>
      </c>
      <c r="Q11" s="22" t="s">
        <v>40</v>
      </c>
      <c r="R11" s="22" t="s">
        <v>40</v>
      </c>
      <c r="S11" s="22" t="s">
        <v>40</v>
      </c>
      <c r="T11" s="109"/>
      <c r="U11" s="115">
        <f t="shared" si="3"/>
        <v>12</v>
      </c>
      <c r="V11" s="128">
        <v>6</v>
      </c>
    </row>
    <row r="12" spans="1:22" s="2" customFormat="1" ht="19.5" customHeight="1">
      <c r="A12" s="107">
        <v>4</v>
      </c>
      <c r="B12" s="114" t="s">
        <v>44</v>
      </c>
      <c r="C12" s="107" t="s">
        <v>47</v>
      </c>
      <c r="D12" s="107">
        <v>8</v>
      </c>
      <c r="E12" s="70">
        <v>0.0012731481481481483</v>
      </c>
      <c r="F12" s="23">
        <v>2</v>
      </c>
      <c r="G12" s="70">
        <f t="shared" si="0"/>
        <v>0.001967592592592593</v>
      </c>
      <c r="H12" s="109">
        <v>6</v>
      </c>
      <c r="I12" s="22">
        <v>0.006481481481481481</v>
      </c>
      <c r="J12" s="23"/>
      <c r="K12" s="22">
        <f t="shared" si="1"/>
        <v>0.006481481481481481</v>
      </c>
      <c r="L12" s="109">
        <v>6</v>
      </c>
      <c r="M12" s="22">
        <v>0.000798611111111111</v>
      </c>
      <c r="N12" s="23">
        <v>1</v>
      </c>
      <c r="O12" s="22">
        <f t="shared" si="2"/>
        <v>0.0011458333333333333</v>
      </c>
      <c r="P12" s="109">
        <v>6</v>
      </c>
      <c r="Q12" s="22">
        <v>0.002511574074074074</v>
      </c>
      <c r="R12" s="22">
        <v>0.00034722222222222224</v>
      </c>
      <c r="S12" s="22">
        <f>Q12-R12</f>
        <v>0.0021643518518518518</v>
      </c>
      <c r="T12" s="109">
        <v>5</v>
      </c>
      <c r="U12" s="115">
        <f t="shared" si="3"/>
        <v>23</v>
      </c>
      <c r="V12" s="128">
        <v>5</v>
      </c>
    </row>
    <row r="13" spans="1:22" s="2" customFormat="1" ht="19.5" customHeight="1">
      <c r="A13" s="107">
        <v>5</v>
      </c>
      <c r="B13" s="114" t="s">
        <v>44</v>
      </c>
      <c r="C13" s="107" t="s">
        <v>18</v>
      </c>
      <c r="D13" s="107">
        <v>12</v>
      </c>
      <c r="E13" s="70">
        <v>0.0007638888888888889</v>
      </c>
      <c r="F13" s="23"/>
      <c r="G13" s="70">
        <f t="shared" si="0"/>
        <v>0.0007638888888888889</v>
      </c>
      <c r="H13" s="109">
        <v>1</v>
      </c>
      <c r="I13" s="22">
        <v>0.0016666666666666668</v>
      </c>
      <c r="J13" s="23"/>
      <c r="K13" s="22">
        <f t="shared" si="1"/>
        <v>0.0016666666666666668</v>
      </c>
      <c r="L13" s="109">
        <v>1</v>
      </c>
      <c r="M13" s="22">
        <v>0.00048611111111111104</v>
      </c>
      <c r="N13" s="23">
        <v>1</v>
      </c>
      <c r="O13" s="22">
        <f t="shared" si="2"/>
        <v>0.0008333333333333333</v>
      </c>
      <c r="P13" s="109">
        <v>2</v>
      </c>
      <c r="Q13" s="22">
        <v>0.0011111111111111111</v>
      </c>
      <c r="R13" s="22">
        <v>0.0005787037037037038</v>
      </c>
      <c r="S13" s="22">
        <f>Q13-R13</f>
        <v>0.0005324074074074073</v>
      </c>
      <c r="T13" s="109">
        <v>1</v>
      </c>
      <c r="U13" s="115">
        <f t="shared" si="3"/>
        <v>5</v>
      </c>
      <c r="V13" s="128" t="s">
        <v>30</v>
      </c>
    </row>
    <row r="14" spans="1:22" s="2" customFormat="1" ht="19.5" customHeight="1">
      <c r="A14" s="107">
        <v>6</v>
      </c>
      <c r="B14" s="114" t="s">
        <v>44</v>
      </c>
      <c r="C14" s="34" t="s">
        <v>48</v>
      </c>
      <c r="D14" s="35">
        <v>11</v>
      </c>
      <c r="E14" s="70">
        <v>0.0009837962962962964</v>
      </c>
      <c r="F14" s="23"/>
      <c r="G14" s="70">
        <f t="shared" si="0"/>
        <v>0.0009837962962962964</v>
      </c>
      <c r="H14" s="109">
        <v>2</v>
      </c>
      <c r="I14" s="22">
        <v>0.0025925925925925925</v>
      </c>
      <c r="J14" s="23"/>
      <c r="K14" s="22">
        <f t="shared" si="1"/>
        <v>0.0025925925925925925</v>
      </c>
      <c r="L14" s="109">
        <v>2</v>
      </c>
      <c r="M14" s="22">
        <v>0.0006597222222222221</v>
      </c>
      <c r="N14" s="23">
        <v>1</v>
      </c>
      <c r="O14" s="22">
        <f t="shared" si="2"/>
        <v>0.0010069444444444444</v>
      </c>
      <c r="P14" s="109">
        <v>4</v>
      </c>
      <c r="Q14" s="22">
        <v>0.0021064814814814813</v>
      </c>
      <c r="R14" s="22">
        <v>0.0004629629629629629</v>
      </c>
      <c r="S14" s="22">
        <f>Q14-R14</f>
        <v>0.0016435185185185183</v>
      </c>
      <c r="T14" s="109">
        <v>3</v>
      </c>
      <c r="U14" s="115">
        <f t="shared" si="3"/>
        <v>11</v>
      </c>
      <c r="V14" s="128" t="s">
        <v>31</v>
      </c>
    </row>
    <row r="15" spans="1:22" s="2" customFormat="1" ht="19.5" customHeight="1">
      <c r="A15" s="18"/>
      <c r="B15" s="110"/>
      <c r="C15" s="53"/>
      <c r="D15" s="54"/>
      <c r="E15" s="111"/>
      <c r="F15" s="19"/>
      <c r="G15" s="111"/>
      <c r="H15" s="116"/>
      <c r="I15" s="117"/>
      <c r="J15" s="118"/>
      <c r="K15" s="117"/>
      <c r="L15" s="119"/>
      <c r="M15" s="117"/>
      <c r="N15" s="118"/>
      <c r="O15" s="117"/>
      <c r="P15" s="116"/>
      <c r="Q15" s="117"/>
      <c r="R15" s="117"/>
      <c r="S15" s="117"/>
      <c r="T15" s="119"/>
      <c r="U15" s="120"/>
      <c r="V15" s="113"/>
    </row>
    <row r="16" spans="2:26" ht="41.25" customHeight="1">
      <c r="B16" s="62"/>
      <c r="C16" s="62"/>
      <c r="D16" s="62"/>
      <c r="E16" s="62"/>
      <c r="F16" s="62"/>
      <c r="G16" s="62"/>
      <c r="H16" s="121"/>
      <c r="I16" s="121"/>
      <c r="J16" s="121"/>
      <c r="K16" s="121"/>
      <c r="L16" s="121"/>
      <c r="M16" s="121"/>
      <c r="N16" s="121"/>
      <c r="O16" s="122"/>
      <c r="P16" s="123" t="s">
        <v>62</v>
      </c>
      <c r="Q16" s="122"/>
      <c r="R16" s="122"/>
      <c r="S16" s="122"/>
      <c r="T16" s="122"/>
      <c r="U16" s="122"/>
      <c r="W16" s="69">
        <v>0.00034722222222222224</v>
      </c>
      <c r="X16" s="6"/>
      <c r="Y16" s="63"/>
      <c r="Z16" s="63"/>
    </row>
    <row r="17" spans="1:26" ht="41.25" customHeight="1">
      <c r="A17" s="62" t="s">
        <v>4</v>
      </c>
      <c r="B17" s="10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82" t="s">
        <v>28</v>
      </c>
      <c r="O17" s="82"/>
      <c r="P17" s="82"/>
      <c r="Q17" s="82"/>
      <c r="R17" s="82"/>
      <c r="S17" s="82"/>
      <c r="U17" s="82"/>
      <c r="Z17" s="15"/>
    </row>
    <row r="18" spans="1:26" ht="41.25" customHeight="1">
      <c r="A18" s="18"/>
      <c r="B18" s="52"/>
      <c r="C18" s="53"/>
      <c r="D18" s="54"/>
      <c r="E18" s="53"/>
      <c r="F18" s="55"/>
      <c r="G18" s="56"/>
      <c r="H18" s="19"/>
      <c r="I18" s="19"/>
      <c r="J18" s="57"/>
      <c r="K18" s="19"/>
      <c r="L18" s="19"/>
      <c r="M18" s="19"/>
      <c r="N18" s="58"/>
      <c r="O18" s="7"/>
      <c r="P18" s="7"/>
      <c r="Q18" s="7"/>
      <c r="R18" s="7"/>
      <c r="S18" s="7"/>
      <c r="T18" s="7"/>
      <c r="U18" s="7"/>
      <c r="V18" s="7"/>
      <c r="W18" s="6"/>
      <c r="X18" s="6"/>
      <c r="Y18" s="152"/>
      <c r="Z18" s="152"/>
    </row>
    <row r="19" spans="2:24" ht="41.25" customHeight="1">
      <c r="B19" s="60"/>
      <c r="C19" s="60"/>
      <c r="D19" s="8"/>
      <c r="E19" s="8"/>
      <c r="G19" s="59" t="s">
        <v>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28" ht="27.75" customHeight="1">
      <c r="A20" s="136" t="s">
        <v>21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3"/>
      <c r="AB20" s="4"/>
    </row>
    <row r="21" spans="1:28" ht="24.75" customHeight="1">
      <c r="A21" s="137" t="s">
        <v>43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"/>
      <c r="AB21" s="1"/>
    </row>
    <row r="22" spans="1:28" ht="21" customHeight="1">
      <c r="A22" s="138" t="s">
        <v>23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"/>
      <c r="AB22" s="1"/>
    </row>
    <row r="23" spans="1:24" s="2" customFormat="1" ht="41.25" customHeight="1" thickBot="1">
      <c r="A23" s="139" t="s">
        <v>7</v>
      </c>
      <c r="B23" s="141" t="s">
        <v>1</v>
      </c>
      <c r="C23" s="141" t="s">
        <v>24</v>
      </c>
      <c r="D23" s="142" t="s">
        <v>42</v>
      </c>
      <c r="E23" s="146" t="s">
        <v>9</v>
      </c>
      <c r="F23" s="147"/>
      <c r="G23" s="147"/>
      <c r="H23" s="148"/>
      <c r="I23" s="146" t="s">
        <v>12</v>
      </c>
      <c r="J23" s="147"/>
      <c r="K23" s="147"/>
      <c r="L23" s="148"/>
      <c r="M23" s="146" t="s">
        <v>13</v>
      </c>
      <c r="N23" s="147"/>
      <c r="O23" s="147"/>
      <c r="P23" s="148"/>
      <c r="Q23" s="146" t="s">
        <v>14</v>
      </c>
      <c r="R23" s="147"/>
      <c r="S23" s="147"/>
      <c r="T23" s="148"/>
      <c r="U23" s="143" t="s">
        <v>38</v>
      </c>
      <c r="V23" s="143" t="s">
        <v>3</v>
      </c>
      <c r="W23" s="5"/>
      <c r="X23" s="26"/>
    </row>
    <row r="24" spans="1:24" s="2" customFormat="1" ht="41.25" customHeight="1" thickBot="1">
      <c r="A24" s="139"/>
      <c r="B24" s="141"/>
      <c r="C24" s="141"/>
      <c r="D24" s="153"/>
      <c r="E24" s="149"/>
      <c r="F24" s="150"/>
      <c r="G24" s="150"/>
      <c r="H24" s="151"/>
      <c r="I24" s="149"/>
      <c r="J24" s="150"/>
      <c r="K24" s="150"/>
      <c r="L24" s="151"/>
      <c r="M24" s="149"/>
      <c r="N24" s="150"/>
      <c r="O24" s="150"/>
      <c r="P24" s="151"/>
      <c r="Q24" s="149"/>
      <c r="R24" s="150"/>
      <c r="S24" s="150"/>
      <c r="T24" s="151"/>
      <c r="U24" s="155"/>
      <c r="V24" s="155"/>
      <c r="W24" s="26"/>
      <c r="X24" s="26"/>
    </row>
    <row r="25" spans="1:24" s="2" customFormat="1" ht="30" customHeight="1">
      <c r="A25" s="140"/>
      <c r="B25" s="142"/>
      <c r="C25" s="142"/>
      <c r="D25" s="154"/>
      <c r="E25" s="27" t="s">
        <v>10</v>
      </c>
      <c r="F25" s="27" t="s">
        <v>11</v>
      </c>
      <c r="G25" s="27" t="s">
        <v>39</v>
      </c>
      <c r="H25" s="90" t="s">
        <v>8</v>
      </c>
      <c r="I25" s="27" t="s">
        <v>10</v>
      </c>
      <c r="J25" s="27" t="s">
        <v>11</v>
      </c>
      <c r="K25" s="27" t="s">
        <v>39</v>
      </c>
      <c r="L25" s="90" t="s">
        <v>8</v>
      </c>
      <c r="M25" s="27" t="s">
        <v>10</v>
      </c>
      <c r="N25" s="27" t="s">
        <v>11</v>
      </c>
      <c r="O25" s="27" t="s">
        <v>39</v>
      </c>
      <c r="P25" s="90" t="s">
        <v>8</v>
      </c>
      <c r="Q25" s="27" t="s">
        <v>10</v>
      </c>
      <c r="R25" s="27"/>
      <c r="S25" s="27" t="s">
        <v>11</v>
      </c>
      <c r="T25" s="90" t="s">
        <v>8</v>
      </c>
      <c r="U25" s="27"/>
      <c r="V25" s="27" t="s">
        <v>20</v>
      </c>
      <c r="W25" s="26"/>
      <c r="X25" s="26"/>
    </row>
    <row r="26" spans="1:24" s="2" customFormat="1" ht="16.5" customHeight="1" thickBot="1">
      <c r="A26" s="41">
        <v>1</v>
      </c>
      <c r="B26" s="41">
        <v>2</v>
      </c>
      <c r="C26" s="41">
        <v>3</v>
      </c>
      <c r="D26" s="41">
        <v>4</v>
      </c>
      <c r="E26" s="41">
        <v>5</v>
      </c>
      <c r="F26" s="41">
        <v>6</v>
      </c>
      <c r="G26" s="41">
        <v>7</v>
      </c>
      <c r="H26" s="93">
        <v>8</v>
      </c>
      <c r="I26" s="41">
        <v>9</v>
      </c>
      <c r="J26" s="41">
        <v>10</v>
      </c>
      <c r="K26" s="41">
        <v>11</v>
      </c>
      <c r="L26" s="93">
        <v>12</v>
      </c>
      <c r="M26" s="41">
        <v>13</v>
      </c>
      <c r="N26" s="41">
        <v>14</v>
      </c>
      <c r="O26" s="41">
        <v>15</v>
      </c>
      <c r="P26" s="93">
        <v>16</v>
      </c>
      <c r="Q26" s="41">
        <v>17</v>
      </c>
      <c r="R26" s="41"/>
      <c r="S26" s="41">
        <v>18</v>
      </c>
      <c r="T26" s="93">
        <v>19</v>
      </c>
      <c r="U26" s="41">
        <v>20</v>
      </c>
      <c r="V26" s="41">
        <v>21</v>
      </c>
      <c r="W26" s="26"/>
      <c r="X26" s="26"/>
    </row>
    <row r="27" spans="1:22" ht="27" customHeight="1">
      <c r="A27" s="42">
        <v>1</v>
      </c>
      <c r="B27" s="43" t="s">
        <v>44</v>
      </c>
      <c r="C27" s="24" t="s">
        <v>49</v>
      </c>
      <c r="D27" s="24">
        <v>12</v>
      </c>
      <c r="E27" s="64">
        <v>0.0010648148148148147</v>
      </c>
      <c r="F27" s="45"/>
      <c r="G27" s="68">
        <f>E27+F27*W17</f>
        <v>0.0010648148148148147</v>
      </c>
      <c r="H27" s="94">
        <v>1</v>
      </c>
      <c r="I27" s="44">
        <v>0.002013888888888889</v>
      </c>
      <c r="J27" s="45"/>
      <c r="K27" s="44">
        <f>I27+J27*$W$17</f>
        <v>0.002013888888888889</v>
      </c>
      <c r="L27" s="94">
        <v>1</v>
      </c>
      <c r="M27" s="46">
        <v>0.0005902777777777778</v>
      </c>
      <c r="N27" s="47"/>
      <c r="O27" s="48">
        <f>M27+N27*W17</f>
        <v>0.0005902777777777778</v>
      </c>
      <c r="P27" s="97">
        <v>1</v>
      </c>
      <c r="Q27" s="48">
        <v>0.0022800925925925927</v>
      </c>
      <c r="R27" s="48">
        <v>0.0005787037037037038</v>
      </c>
      <c r="S27" s="48">
        <f>Q27-R27</f>
        <v>0.001701388888888889</v>
      </c>
      <c r="T27" s="97">
        <v>2</v>
      </c>
      <c r="U27" s="49">
        <f>H27+L27+P27+T27</f>
        <v>5</v>
      </c>
      <c r="V27" s="61" t="s">
        <v>30</v>
      </c>
    </row>
    <row r="28" spans="1:22" ht="24.75" customHeight="1">
      <c r="A28" s="25">
        <v>2</v>
      </c>
      <c r="B28" s="50" t="s">
        <v>44</v>
      </c>
      <c r="C28" s="25" t="s">
        <v>50</v>
      </c>
      <c r="D28" s="25">
        <v>7</v>
      </c>
      <c r="E28" s="64">
        <v>0.002372685185185185</v>
      </c>
      <c r="F28" s="45"/>
      <c r="G28" s="68">
        <f>E28+F28*W18</f>
        <v>0.002372685185185185</v>
      </c>
      <c r="H28" s="94">
        <v>2</v>
      </c>
      <c r="I28" s="44">
        <v>0.005393518518518519</v>
      </c>
      <c r="J28" s="45"/>
      <c r="K28" s="44">
        <f>I28+J28*$W$17</f>
        <v>0.005393518518518519</v>
      </c>
      <c r="L28" s="94">
        <v>2</v>
      </c>
      <c r="M28" s="46">
        <v>0.0021643518518518518</v>
      </c>
      <c r="N28" s="47"/>
      <c r="O28" s="48">
        <f>M28+N28*W18</f>
        <v>0.0021643518518518518</v>
      </c>
      <c r="P28" s="97">
        <v>2</v>
      </c>
      <c r="Q28" s="48">
        <v>0.0022685185185185182</v>
      </c>
      <c r="R28" s="48">
        <v>0.0008101851851851852</v>
      </c>
      <c r="S28" s="48">
        <f>Q28-R28</f>
        <v>0.0014583333333333332</v>
      </c>
      <c r="T28" s="97">
        <v>1</v>
      </c>
      <c r="U28" s="49">
        <f>H28+L28+P28+T28</f>
        <v>7</v>
      </c>
      <c r="V28" s="61" t="s">
        <v>31</v>
      </c>
    </row>
    <row r="29" spans="1:22" ht="20.25" customHeight="1">
      <c r="A29" s="25">
        <v>3</v>
      </c>
      <c r="B29" s="25" t="s">
        <v>44</v>
      </c>
      <c r="C29" s="25" t="s">
        <v>77</v>
      </c>
      <c r="D29" s="25">
        <v>11</v>
      </c>
      <c r="E29" s="72">
        <v>0.0024074074074074076</v>
      </c>
      <c r="F29" s="73"/>
      <c r="G29" s="74">
        <f>E29+F29*W19</f>
        <v>0.0024074074074074076</v>
      </c>
      <c r="H29" s="95">
        <v>3</v>
      </c>
      <c r="I29" s="75">
        <v>0.00556712962962963</v>
      </c>
      <c r="J29" s="73"/>
      <c r="K29" s="44">
        <f>I29+J29*$W$17</f>
        <v>0.00556712962962963</v>
      </c>
      <c r="L29" s="95">
        <v>3</v>
      </c>
      <c r="M29" s="76">
        <v>0.0022106481481481478</v>
      </c>
      <c r="N29" s="77"/>
      <c r="O29" s="78">
        <f>M29+N29*W19</f>
        <v>0.0022106481481481478</v>
      </c>
      <c r="P29" s="98">
        <v>3</v>
      </c>
      <c r="Q29" s="78">
        <v>0.002488425925925926</v>
      </c>
      <c r="R29" s="78">
        <v>0.0006944444444444445</v>
      </c>
      <c r="S29" s="48">
        <f>Q29-R29</f>
        <v>0.0017939814814814815</v>
      </c>
      <c r="T29" s="98">
        <v>3</v>
      </c>
      <c r="U29" s="79">
        <f>H29+L29+P29</f>
        <v>9</v>
      </c>
      <c r="V29" s="80" t="s">
        <v>32</v>
      </c>
    </row>
    <row r="30" spans="1:22" ht="22.5" customHeight="1">
      <c r="A30" s="51">
        <v>4</v>
      </c>
      <c r="B30" s="25"/>
      <c r="C30" s="25"/>
      <c r="D30" s="25"/>
      <c r="E30" s="64"/>
      <c r="F30" s="64"/>
      <c r="G30" s="64"/>
      <c r="H30" s="96"/>
      <c r="I30" s="44"/>
      <c r="J30" s="45"/>
      <c r="K30" s="45"/>
      <c r="L30" s="94"/>
      <c r="M30" s="44"/>
      <c r="N30" s="45"/>
      <c r="O30" s="45"/>
      <c r="P30" s="94"/>
      <c r="Q30" s="44"/>
      <c r="R30" s="44"/>
      <c r="S30" s="45"/>
      <c r="T30" s="94"/>
      <c r="U30" s="44"/>
      <c r="V30" s="81"/>
    </row>
    <row r="31" spans="1:26" ht="41.25" customHeight="1">
      <c r="A31" s="9"/>
      <c r="B31" s="10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3"/>
      <c r="X31" s="13"/>
      <c r="Y31" s="14"/>
      <c r="Z31" s="15"/>
    </row>
    <row r="32" spans="1:26" ht="41.25" customHeight="1">
      <c r="A32" s="9"/>
      <c r="B32" s="10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82" t="s">
        <v>28</v>
      </c>
      <c r="N32" s="12"/>
      <c r="O32" s="12"/>
      <c r="P32" s="12"/>
      <c r="Q32" s="12"/>
      <c r="R32" s="12"/>
      <c r="S32" s="12"/>
      <c r="T32" s="12"/>
      <c r="Z32" s="15"/>
    </row>
    <row r="33" spans="1:26" ht="41.25" customHeight="1" hidden="1">
      <c r="A33" s="9"/>
      <c r="B33" s="10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  <c r="X33" s="13"/>
      <c r="Y33" s="14"/>
      <c r="Z33" s="15"/>
    </row>
    <row r="34" spans="1:26" ht="41.25" customHeight="1" hidden="1">
      <c r="A34" s="9"/>
      <c r="B34" s="10"/>
      <c r="C34" s="11"/>
      <c r="D34" s="11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6">
        <v>0.00011574074074074073</v>
      </c>
      <c r="U34" s="16"/>
      <c r="V34" s="12"/>
      <c r="W34" s="13"/>
      <c r="X34" s="13"/>
      <c r="Y34" s="14"/>
      <c r="Z34" s="15"/>
    </row>
    <row r="35" spans="1:26" ht="41.25" customHeight="1" hidden="1">
      <c r="A35" s="9"/>
      <c r="B35" s="10"/>
      <c r="C35" s="11"/>
      <c r="D35" s="11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/>
      <c r="X35" s="13"/>
      <c r="Y35" s="14"/>
      <c r="Z35" s="15"/>
    </row>
    <row r="36" spans="1:26" ht="41.25" customHeight="1">
      <c r="A36" s="62" t="s">
        <v>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7"/>
      <c r="P36" s="7"/>
      <c r="Q36" s="7"/>
      <c r="R36" s="7"/>
      <c r="S36" s="7"/>
      <c r="T36" s="7"/>
      <c r="U36" s="7"/>
      <c r="V36" s="7"/>
      <c r="W36" s="6"/>
      <c r="X36" s="6"/>
      <c r="Y36" s="152"/>
      <c r="Z36" s="152"/>
    </row>
    <row r="37" spans="1:26" ht="4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7"/>
      <c r="P37" s="7"/>
      <c r="Q37" s="7"/>
      <c r="R37" s="7"/>
      <c r="S37" s="7"/>
      <c r="T37" s="7"/>
      <c r="U37" s="7"/>
      <c r="V37" s="7"/>
      <c r="W37" s="6"/>
      <c r="X37" s="6"/>
      <c r="Y37" s="152"/>
      <c r="Z37" s="152"/>
    </row>
  </sheetData>
  <sheetProtection selectLockedCells="1" selectUnlockedCells="1"/>
  <autoFilter ref="A8:AA8">
    <sortState ref="A9:AA37">
      <sortCondition sortBy="value" ref="A9:A37"/>
    </sortState>
  </autoFilter>
  <mergeCells count="29">
    <mergeCell ref="A21:Z21"/>
    <mergeCell ref="A22:Z22"/>
    <mergeCell ref="E5:H6"/>
    <mergeCell ref="E23:H24"/>
    <mergeCell ref="I23:L24"/>
    <mergeCell ref="M23:P24"/>
    <mergeCell ref="Q23:T24"/>
    <mergeCell ref="A5:A7"/>
    <mergeCell ref="B5:B7"/>
    <mergeCell ref="C5:C7"/>
    <mergeCell ref="A2:Z2"/>
    <mergeCell ref="A3:Z3"/>
    <mergeCell ref="A4:Z4"/>
    <mergeCell ref="M5:P6"/>
    <mergeCell ref="Q5:T6"/>
    <mergeCell ref="U5:U6"/>
    <mergeCell ref="V5:V6"/>
    <mergeCell ref="I5:L6"/>
    <mergeCell ref="D5:D7"/>
    <mergeCell ref="Y18:Z18"/>
    <mergeCell ref="Y36:Z36"/>
    <mergeCell ref="Y37:Z37"/>
    <mergeCell ref="A23:A25"/>
    <mergeCell ref="B23:B25"/>
    <mergeCell ref="C23:C25"/>
    <mergeCell ref="D23:D25"/>
    <mergeCell ref="U23:U24"/>
    <mergeCell ref="V23:V24"/>
    <mergeCell ref="A20:Z20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7" r:id="rId1"/>
  <rowBreaks count="1" manualBreakCount="1">
    <brk id="18" max="255" man="1"/>
  </rowBreaks>
  <colBreaks count="2" manualBreakCount="2">
    <brk id="22" max="36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Gundega</dc:creator>
  <cp:keywords/>
  <dc:description/>
  <cp:lastModifiedBy>user</cp:lastModifiedBy>
  <cp:lastPrinted>2016-12-18T09:51:02Z</cp:lastPrinted>
  <dcterms:created xsi:type="dcterms:W3CDTF">2014-03-01T15:29:38Z</dcterms:created>
  <dcterms:modified xsi:type="dcterms:W3CDTF">2019-04-09T07:07:42Z</dcterms:modified>
  <cp:category/>
  <cp:version/>
  <cp:contentType/>
  <cp:contentStatus/>
</cp:coreProperties>
</file>