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3256" windowHeight="12576" tabRatio="584" activeTab="4"/>
  </bookViews>
  <sheets>
    <sheet name="KKP" sheetId="7" r:id="rId1"/>
    <sheet name="KTT" sheetId="11" r:id="rId2"/>
    <sheet name="Kopvertejums" sheetId="1" r:id="rId3"/>
    <sheet name="ITT_meitenes" sheetId="8" r:id="rId4"/>
    <sheet name="ITT_zēni" sheetId="16" r:id="rId5"/>
  </sheets>
  <definedNames>
    <definedName name="_xlnm.Print_Area" localSheetId="2">Kopvertejums!$A$1:$H$36</definedName>
    <definedName name="_xlnm.Print_Area" localSheetId="1">KTT!$A$1:$P$47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" i="11" l="1"/>
  <c r="O45" i="11" s="1"/>
  <c r="N44" i="11"/>
  <c r="O44" i="11" s="1"/>
  <c r="N37" i="11"/>
  <c r="O37" i="11" s="1"/>
  <c r="N30" i="11"/>
  <c r="O30" i="11" s="1"/>
  <c r="N29" i="11"/>
  <c r="O29" i="11" s="1"/>
  <c r="N28" i="11"/>
  <c r="O28" i="11" s="1"/>
  <c r="M10" i="11"/>
  <c r="N10" i="11" s="1"/>
  <c r="M11" i="11"/>
  <c r="N11" i="11" s="1"/>
  <c r="M9" i="11"/>
  <c r="N9" i="11" s="1"/>
  <c r="N19" i="11"/>
  <c r="O19" i="11" s="1"/>
  <c r="N20" i="11"/>
  <c r="O20" i="11" s="1"/>
  <c r="N21" i="11"/>
  <c r="O21" i="11" s="1"/>
  <c r="N18" i="11"/>
  <c r="O18" i="11" s="1"/>
  <c r="M69" i="8"/>
  <c r="N69" i="8" s="1"/>
  <c r="M68" i="8"/>
  <c r="N68" i="8" s="1"/>
  <c r="M67" i="8"/>
  <c r="N67" i="8" s="1"/>
  <c r="M66" i="8"/>
  <c r="N66" i="8" s="1"/>
  <c r="M65" i="8"/>
  <c r="N65" i="8" s="1"/>
  <c r="M60" i="16"/>
  <c r="N60" i="16" s="1"/>
  <c r="M59" i="16"/>
  <c r="N59" i="16" s="1"/>
  <c r="M40" i="16"/>
  <c r="N40" i="16" s="1"/>
  <c r="M41" i="8"/>
  <c r="N41" i="8" s="1"/>
  <c r="M42" i="8"/>
  <c r="N42" i="8" s="1"/>
  <c r="M43" i="8"/>
  <c r="N43" i="8" s="1"/>
  <c r="M44" i="8"/>
  <c r="N44" i="8" s="1"/>
  <c r="M45" i="8"/>
  <c r="N45" i="8" s="1"/>
  <c r="M46" i="8"/>
  <c r="N46" i="8" s="1"/>
  <c r="M47" i="8"/>
  <c r="N47" i="8" s="1"/>
  <c r="M48" i="8"/>
  <c r="N48" i="8" s="1"/>
  <c r="M40" i="8"/>
  <c r="M28" i="16"/>
  <c r="N28" i="16" s="1"/>
  <c r="M27" i="16"/>
  <c r="N27" i="16" s="1"/>
  <c r="L17" i="8"/>
  <c r="M17" i="8" s="1"/>
  <c r="L16" i="8"/>
  <c r="M16" i="8" s="1"/>
  <c r="L12" i="16"/>
  <c r="M12" i="16" s="1"/>
  <c r="L13" i="16"/>
  <c r="M13" i="16" s="1"/>
  <c r="L14" i="16"/>
  <c r="M14" i="16" s="1"/>
  <c r="L15" i="16"/>
  <c r="M15" i="16" s="1"/>
  <c r="L16" i="16"/>
  <c r="M16" i="16" s="1"/>
  <c r="AW36" i="7"/>
  <c r="AY36" i="7" s="1"/>
  <c r="F33" i="1"/>
  <c r="F32" i="1"/>
  <c r="M58" i="16"/>
  <c r="N58" i="16" s="1"/>
  <c r="M57" i="16"/>
  <c r="N57" i="16" s="1"/>
  <c r="M56" i="16"/>
  <c r="N56" i="16" s="1"/>
  <c r="M49" i="16"/>
  <c r="N49" i="16" s="1"/>
  <c r="M47" i="16"/>
  <c r="N47" i="16" s="1"/>
  <c r="M48" i="16"/>
  <c r="N48" i="16" s="1"/>
  <c r="M39" i="16"/>
  <c r="N39" i="16" s="1"/>
  <c r="M38" i="16"/>
  <c r="N38" i="16" s="1"/>
  <c r="M37" i="16"/>
  <c r="N37" i="16" s="1"/>
  <c r="M36" i="16"/>
  <c r="N36" i="16" s="1"/>
  <c r="M35" i="16"/>
  <c r="N35" i="16" s="1"/>
  <c r="M26" i="16"/>
  <c r="N26" i="16" s="1"/>
  <c r="M25" i="16"/>
  <c r="N25" i="16" s="1"/>
  <c r="M24" i="16"/>
  <c r="N24" i="16" s="1"/>
  <c r="M23" i="16"/>
  <c r="N23" i="16" s="1"/>
  <c r="L11" i="16"/>
  <c r="M11" i="16" s="1"/>
  <c r="L10" i="16"/>
  <c r="M10" i="16" s="1"/>
  <c r="M64" i="8"/>
  <c r="N64" i="8" s="1"/>
  <c r="M63" i="8"/>
  <c r="N63" i="8" s="1"/>
  <c r="M62" i="8"/>
  <c r="N62" i="8" s="1"/>
  <c r="M55" i="8"/>
  <c r="N55" i="8" s="1"/>
  <c r="M25" i="8"/>
  <c r="N25" i="8" s="1"/>
  <c r="M26" i="8"/>
  <c r="N26" i="8" s="1"/>
  <c r="M27" i="8"/>
  <c r="N27" i="8" s="1"/>
  <c r="M28" i="8"/>
  <c r="N28" i="8" s="1"/>
  <c r="M29" i="8"/>
  <c r="N29" i="8" s="1"/>
  <c r="M30" i="8"/>
  <c r="N30" i="8" s="1"/>
  <c r="M31" i="8"/>
  <c r="N31" i="8" s="1"/>
  <c r="M32" i="8"/>
  <c r="N32" i="8" s="1"/>
  <c r="M33" i="8"/>
  <c r="N33" i="8" s="1"/>
  <c r="M24" i="8"/>
  <c r="N24" i="8" s="1"/>
  <c r="L9" i="8"/>
  <c r="M9" i="8" s="1"/>
  <c r="L10" i="8"/>
  <c r="L11" i="8"/>
  <c r="L12" i="8"/>
  <c r="L13" i="8"/>
  <c r="L14" i="8"/>
  <c r="L15" i="8"/>
  <c r="AR19" i="7"/>
  <c r="AR20" i="7"/>
  <c r="AR18" i="7"/>
  <c r="AW43" i="7"/>
  <c r="AY43" i="7" s="1"/>
  <c r="AR43" i="7"/>
  <c r="AP43" i="7"/>
  <c r="AL43" i="7"/>
  <c r="AH43" i="7"/>
  <c r="AD43" i="7"/>
  <c r="Y43" i="7"/>
  <c r="U43" i="7"/>
  <c r="P43" i="7"/>
  <c r="L43" i="7"/>
  <c r="H43" i="7"/>
  <c r="D43" i="7"/>
  <c r="AW44" i="7"/>
  <c r="AY44" i="7" s="1"/>
  <c r="AR44" i="7"/>
  <c r="AP44" i="7"/>
  <c r="AL44" i="7"/>
  <c r="AH44" i="7"/>
  <c r="AD44" i="7"/>
  <c r="Y44" i="7"/>
  <c r="U44" i="7"/>
  <c r="P44" i="7"/>
  <c r="L44" i="7"/>
  <c r="H44" i="7"/>
  <c r="D44" i="7"/>
  <c r="AR36" i="7"/>
  <c r="AP36" i="7"/>
  <c r="AL36" i="7"/>
  <c r="AH36" i="7"/>
  <c r="AD36" i="7"/>
  <c r="Y36" i="7"/>
  <c r="U36" i="7"/>
  <c r="P36" i="7"/>
  <c r="L36" i="7"/>
  <c r="H36" i="7"/>
  <c r="D36" i="7"/>
  <c r="AR28" i="7"/>
  <c r="AR29" i="7"/>
  <c r="AR27" i="7"/>
  <c r="AW29" i="7"/>
  <c r="AY29" i="7" s="1"/>
  <c r="AH29" i="7"/>
  <c r="AP29" i="7"/>
  <c r="AD29" i="7"/>
  <c r="AL29" i="7"/>
  <c r="Y29" i="7"/>
  <c r="U29" i="7"/>
  <c r="P29" i="7"/>
  <c r="L29" i="7"/>
  <c r="H29" i="7"/>
  <c r="D29" i="7"/>
  <c r="AW28" i="7"/>
  <c r="AY28" i="7" s="1"/>
  <c r="AH28" i="7"/>
  <c r="AP28" i="7"/>
  <c r="AD28" i="7"/>
  <c r="AL28" i="7"/>
  <c r="Y28" i="7"/>
  <c r="U28" i="7"/>
  <c r="P28" i="7"/>
  <c r="L28" i="7"/>
  <c r="H28" i="7"/>
  <c r="D28" i="7"/>
  <c r="AW27" i="7"/>
  <c r="AY27" i="7" s="1"/>
  <c r="AH27" i="7"/>
  <c r="AP27" i="7"/>
  <c r="AD27" i="7"/>
  <c r="AL27" i="7"/>
  <c r="Y27" i="7"/>
  <c r="U27" i="7"/>
  <c r="P27" i="7"/>
  <c r="L27" i="7"/>
  <c r="H27" i="7"/>
  <c r="D27" i="7"/>
  <c r="AL20" i="7"/>
  <c r="AL19" i="7"/>
  <c r="AL18" i="7"/>
  <c r="AW20" i="7"/>
  <c r="AY20" i="7" s="1"/>
  <c r="AP20" i="7"/>
  <c r="AD20" i="7"/>
  <c r="AH20" i="7"/>
  <c r="Y20" i="7"/>
  <c r="U20" i="7"/>
  <c r="P20" i="7"/>
  <c r="L20" i="7"/>
  <c r="H20" i="7"/>
  <c r="D20" i="7"/>
  <c r="AW19" i="7"/>
  <c r="AY19" i="7" s="1"/>
  <c r="AP19" i="7"/>
  <c r="AD19" i="7"/>
  <c r="AH19" i="7"/>
  <c r="Y19" i="7"/>
  <c r="U19" i="7"/>
  <c r="P19" i="7"/>
  <c r="L19" i="7"/>
  <c r="H19" i="7"/>
  <c r="D19" i="7"/>
  <c r="AW18" i="7"/>
  <c r="AY18" i="7" s="1"/>
  <c r="AP18" i="7"/>
  <c r="AD18" i="7"/>
  <c r="AH18" i="7"/>
  <c r="Y18" i="7"/>
  <c r="U18" i="7"/>
  <c r="P18" i="7"/>
  <c r="L18" i="7"/>
  <c r="H18" i="7"/>
  <c r="D18" i="7"/>
  <c r="AW8" i="7"/>
  <c r="AR9" i="7"/>
  <c r="AR11" i="7"/>
  <c r="AR10" i="7"/>
  <c r="AR8" i="7"/>
  <c r="AP11" i="7"/>
  <c r="AP10" i="7"/>
  <c r="AP9" i="7"/>
  <c r="AP8" i="7"/>
  <c r="AL11" i="7"/>
  <c r="AL10" i="7"/>
  <c r="AL9" i="7"/>
  <c r="AL8" i="7"/>
  <c r="AH11" i="7"/>
  <c r="AH10" i="7"/>
  <c r="AH9" i="7"/>
  <c r="AH8" i="7"/>
  <c r="Y11" i="7"/>
  <c r="Y10" i="7"/>
  <c r="Y9" i="7"/>
  <c r="Y8" i="7"/>
  <c r="F14" i="1"/>
  <c r="F15" i="1"/>
  <c r="F13" i="1"/>
  <c r="F9" i="1"/>
  <c r="N40" i="8" l="1"/>
  <c r="D8" i="7" l="1"/>
  <c r="P10" i="7"/>
  <c r="P11" i="7"/>
  <c r="P9" i="7"/>
  <c r="P8" i="7"/>
  <c r="D10" i="7"/>
  <c r="D11" i="7"/>
  <c r="U9" i="7"/>
  <c r="U10" i="7"/>
  <c r="U11" i="7"/>
  <c r="AD9" i="7"/>
  <c r="AD10" i="7"/>
  <c r="AD11" i="7"/>
  <c r="L9" i="7"/>
  <c r="L10" i="7"/>
  <c r="L11" i="7"/>
  <c r="H9" i="7"/>
  <c r="H10" i="7"/>
  <c r="H11" i="7"/>
  <c r="D9" i="7"/>
  <c r="L8" i="7"/>
  <c r="U8" i="7"/>
  <c r="AD8" i="7"/>
  <c r="M15" i="8" l="1"/>
  <c r="M14" i="8"/>
  <c r="M13" i="8"/>
  <c r="M12" i="8"/>
  <c r="M11" i="8"/>
  <c r="M10" i="8"/>
  <c r="AW9" i="7" l="1"/>
  <c r="AW10" i="7"/>
  <c r="AW11" i="7"/>
  <c r="F26" i="1" l="1"/>
  <c r="F27" i="1"/>
  <c r="F28" i="1"/>
  <c r="AY8" i="7"/>
  <c r="AY10" i="7"/>
  <c r="AY11" i="7"/>
  <c r="H8" i="7"/>
  <c r="F20" i="1" l="1"/>
  <c r="F21" i="1"/>
  <c r="F22" i="1"/>
  <c r="F19" i="1"/>
  <c r="AY9" i="7" l="1"/>
</calcChain>
</file>

<file path=xl/sharedStrings.xml><?xml version="1.0" encoding="utf-8"?>
<sst xmlns="http://schemas.openxmlformats.org/spreadsheetml/2006/main" count="894" uniqueCount="187">
  <si>
    <t>Kopvērtējums</t>
  </si>
  <si>
    <t>N.p.k.</t>
  </si>
  <si>
    <t>Komanda</t>
  </si>
  <si>
    <t>KKP</t>
  </si>
  <si>
    <t>KTT</t>
  </si>
  <si>
    <t>SUMMA</t>
  </si>
  <si>
    <t>VIETA</t>
  </si>
  <si>
    <t>A grupa</t>
  </si>
  <si>
    <t>B grupa</t>
  </si>
  <si>
    <t>C grupa</t>
  </si>
  <si>
    <t>D grupa</t>
  </si>
  <si>
    <t>Summa</t>
  </si>
  <si>
    <t>Vieta</t>
  </si>
  <si>
    <t>Etapa
laiks</t>
  </si>
  <si>
    <t>Soda
laiks</t>
  </si>
  <si>
    <t>Laiks
kopā</t>
  </si>
  <si>
    <t>Vieta
etapā</t>
  </si>
  <si>
    <t>KP</t>
  </si>
  <si>
    <t>Galvenais tiesnesis</t>
  </si>
  <si>
    <t>N.Hofmanis</t>
  </si>
  <si>
    <t>Laiks kopā</t>
  </si>
  <si>
    <t>Purvs</t>
  </si>
  <si>
    <t>Vārds, Uzvārds</t>
  </si>
  <si>
    <t>Laiks distancē</t>
  </si>
  <si>
    <t>Sodi</t>
  </si>
  <si>
    <t>Sodi summa</t>
  </si>
  <si>
    <t>Paralēlās virves</t>
  </si>
  <si>
    <t>Baļķis ar margu</t>
  </si>
  <si>
    <t>Mezgli</t>
  </si>
  <si>
    <t>Nogāze uz augšu</t>
  </si>
  <si>
    <t>Nogāze uz leju</t>
  </si>
  <si>
    <t>Gaisa pārceltuve</t>
  </si>
  <si>
    <t>Starta laiks</t>
  </si>
  <si>
    <t>Finiša laiks</t>
  </si>
  <si>
    <t>Etapa laiks</t>
  </si>
  <si>
    <t>I</t>
  </si>
  <si>
    <t>II</t>
  </si>
  <si>
    <t>III</t>
  </si>
  <si>
    <t>Distancē pavadītais laiks</t>
  </si>
  <si>
    <t>Aizture</t>
  </si>
  <si>
    <t>Sodi
summa</t>
  </si>
  <si>
    <t>Balķis ar margu</t>
  </si>
  <si>
    <t>Distances 
tīrais laiks</t>
  </si>
  <si>
    <t>Ralfs Auseklis</t>
  </si>
  <si>
    <t>Ņikita Paks</t>
  </si>
  <si>
    <t>Georgs Spalva</t>
  </si>
  <si>
    <t>Anna Šnore</t>
  </si>
  <si>
    <t>Liene Šnore</t>
  </si>
  <si>
    <t>Monta Maslova</t>
  </si>
  <si>
    <t>Dita Krūmiņa</t>
  </si>
  <si>
    <t>Laiks
distancē</t>
  </si>
  <si>
    <t>Maksims Berestņevs</t>
  </si>
  <si>
    <t>Diāna Smertjeva</t>
  </si>
  <si>
    <t>Dmitrijs Berestņevs</t>
  </si>
  <si>
    <t>Laura Hofmane</t>
  </si>
  <si>
    <t>Eva Krastiņa</t>
  </si>
  <si>
    <t>Rūta Liflande</t>
  </si>
  <si>
    <t>Līva Gailīte</t>
  </si>
  <si>
    <t>Sējas pamatskola</t>
  </si>
  <si>
    <t>Herberts Eglītis</t>
  </si>
  <si>
    <t>Ieva Apsēna</t>
  </si>
  <si>
    <t>Samanta Berestņeva</t>
  </si>
  <si>
    <t>Raivis Hofmanis</t>
  </si>
  <si>
    <t>X elements</t>
  </si>
  <si>
    <t>Cietušā transports</t>
  </si>
  <si>
    <t xml:space="preserve">Laiks kopā </t>
  </si>
  <si>
    <t>28.-29.05.2022</t>
  </si>
  <si>
    <t>Krāslavas BJC “SapSan”</t>
  </si>
  <si>
    <t>Rīgas Skolēnu pils</t>
  </si>
  <si>
    <t>JN "JUNDA" / REMOSS</t>
  </si>
  <si>
    <t>Misas pamatskola</t>
  </si>
  <si>
    <t>Komplekss 1, nogāzes</t>
  </si>
  <si>
    <t>Komplekss 2, paralēlās</t>
  </si>
  <si>
    <t>Kāpšana kokā</t>
  </si>
  <si>
    <t>Komplekss 3, nogāzes</t>
  </si>
  <si>
    <t>Laivošana</t>
  </si>
  <si>
    <t>Traverss 
(3 posmi)</t>
  </si>
  <si>
    <t>Traverss 
(5 posmi)</t>
  </si>
  <si>
    <t>Nogāze uz aigšu</t>
  </si>
  <si>
    <t>Gaisa pērceltuve uz leju</t>
  </si>
  <si>
    <t>Gaisa pērceltuve uz augšu</t>
  </si>
  <si>
    <t>Nīkrāce-jaunsargi</t>
  </si>
  <si>
    <t>Fāra Šezāda</t>
  </si>
  <si>
    <t>Keita Liepa</t>
  </si>
  <si>
    <t>Justs Liekmanis</t>
  </si>
  <si>
    <t>Jānis Brūveris</t>
  </si>
  <si>
    <t>Beatrise Čaupala</t>
  </si>
  <si>
    <t>Sindija Ilgavīze</t>
  </si>
  <si>
    <t>ind.</t>
  </si>
  <si>
    <t>Deivids Blūms</t>
  </si>
  <si>
    <t>Olivers Millers</t>
  </si>
  <si>
    <t>Reinis Reinis Zorgevics</t>
  </si>
  <si>
    <t>Anna Kuprinska</t>
  </si>
  <si>
    <t>Amanda Rājeva</t>
  </si>
  <si>
    <t>Reinis Miklaševičs</t>
  </si>
  <si>
    <t>Linards Karpovs</t>
  </si>
  <si>
    <t>Estere Freimane</t>
  </si>
  <si>
    <t>Laura Spangere</t>
  </si>
  <si>
    <t>Reiners Drozdovs</t>
  </si>
  <si>
    <t>Simona Kelmere</t>
  </si>
  <si>
    <t>Katrīna Leizere</t>
  </si>
  <si>
    <t>Alise Brūvere</t>
  </si>
  <si>
    <t>Kellija Liepa</t>
  </si>
  <si>
    <t>Jasmīna Šezāda</t>
  </si>
  <si>
    <t>Lukass Prauliņš</t>
  </si>
  <si>
    <t>Lizete Kleina</t>
  </si>
  <si>
    <t>Leonards Piļka</t>
  </si>
  <si>
    <t>Samanta Kulmere</t>
  </si>
  <si>
    <t>Gustavs Pumpurs</t>
  </si>
  <si>
    <t>Elisa Roga</t>
  </si>
  <si>
    <t>Adrians Uvis Valdmanis</t>
  </si>
  <si>
    <t>Markus Drozdovs</t>
  </si>
  <si>
    <t>P grupa</t>
  </si>
  <si>
    <t>Neo Vimba</t>
  </si>
  <si>
    <t>Jana Bargana</t>
  </si>
  <si>
    <t>Inese Pučeka</t>
  </si>
  <si>
    <t>Ņikita Pleiko-Ižiks</t>
  </si>
  <si>
    <t>Alekss Pavlenoks</t>
  </si>
  <si>
    <t>Valdis Vaisjuns</t>
  </si>
  <si>
    <t>Jānis Sapats</t>
  </si>
  <si>
    <t>OS līnija (4KP; KL 30min)</t>
  </si>
  <si>
    <t>OS pavēle (3KP; 30min)</t>
  </si>
  <si>
    <t>KL: 4 st</t>
  </si>
  <si>
    <t>OS izvēle (6no10KP; KL45 min)</t>
  </si>
  <si>
    <t>OS izvēle (9no10KP; KL 45 min)</t>
  </si>
  <si>
    <t>OS izvēle (2no3KP; KL 30 min)</t>
  </si>
  <si>
    <t>Komanda
B grupa</t>
  </si>
  <si>
    <t>Komanda
D grupa</t>
  </si>
  <si>
    <t>Komanda
A grupa</t>
  </si>
  <si>
    <t>Komanda
P grupa</t>
  </si>
  <si>
    <t>Komanda
C grupa</t>
  </si>
  <si>
    <t>6.</t>
  </si>
  <si>
    <t>4.</t>
  </si>
  <si>
    <t>7.</t>
  </si>
  <si>
    <t>Marī Vikse</t>
  </si>
  <si>
    <t>5.</t>
  </si>
  <si>
    <t>8.</t>
  </si>
  <si>
    <t>9.</t>
  </si>
  <si>
    <t>Anete Irbe</t>
  </si>
  <si>
    <t>Nikola Račkauska</t>
  </si>
  <si>
    <t>10.</t>
  </si>
  <si>
    <t>Dagmāra Rudzīte</t>
  </si>
  <si>
    <t>Kitija Volēna</t>
  </si>
  <si>
    <t>Jēkabs Laizāns</t>
  </si>
  <si>
    <t>Nauris Hofmanis</t>
  </si>
  <si>
    <t>Alise Samsonoviča</t>
  </si>
  <si>
    <t>Milāna Pālēna</t>
  </si>
  <si>
    <t>Kristīne Hofmane</t>
  </si>
  <si>
    <t>Misas</t>
  </si>
  <si>
    <t>Sēja</t>
  </si>
  <si>
    <t>Traverss
(5 posmi)</t>
  </si>
  <si>
    <t>Nestuves
(gatavas)</t>
  </si>
  <si>
    <t>Poga
(1)</t>
  </si>
  <si>
    <t>Traverss
(3 posmi)</t>
  </si>
  <si>
    <t>RSP</t>
  </si>
  <si>
    <t>Misa</t>
  </si>
  <si>
    <t>Nogāze uz
leju (liek)</t>
  </si>
  <si>
    <t>Nestuves
(sien)</t>
  </si>
  <si>
    <t>Purvs
3 kārtiņas</t>
  </si>
  <si>
    <t>Poga
(2)</t>
  </si>
  <si>
    <t>Purvs
2 kārtiņas</t>
  </si>
  <si>
    <t>Poga
(3)</t>
  </si>
  <si>
    <t>Nogāze
uz augšu</t>
  </si>
  <si>
    <t>Traverss
3 posmi</t>
  </si>
  <si>
    <t>Lauris Kazlausks</t>
  </si>
  <si>
    <t>Kontroles kombinētais pārgājiens - C grupa</t>
  </si>
  <si>
    <t>Kontroles kombinētais pārgājiens - B grupa</t>
  </si>
  <si>
    <t>Kontroles kombinētais pārgājiens - D grupa</t>
  </si>
  <si>
    <t>Kontroles kombinētais pārgājiens - A grupa</t>
  </si>
  <si>
    <t>Kontroles kombinētais pārgājiens - P grupa</t>
  </si>
  <si>
    <t>Komandu tūrisma tehnika - C grupa</t>
  </si>
  <si>
    <t>Komandu tūrisma tehnika - D grupa</t>
  </si>
  <si>
    <t>Komandu tūrisma tehnika - B grupa</t>
  </si>
  <si>
    <t>Komandu tūrisma tehnika - P grupa</t>
  </si>
  <si>
    <t>Individuālā tūrisma tehnika - D grupa meitenes</t>
  </si>
  <si>
    <t>Individuālā tūrisma tehnika - C grupa meitenes</t>
  </si>
  <si>
    <t>Individuālā tūrisma tehnika - B grupa meitenes</t>
  </si>
  <si>
    <t>Individuālā tūrisma tehnika - A grupa meitenes</t>
  </si>
  <si>
    <t>Individuālā tūrisma tehnika - P grupa sievietes</t>
  </si>
  <si>
    <t>Komandu tūrisma tehnika - A grupa</t>
  </si>
  <si>
    <t>Normunds Hofmanis</t>
  </si>
  <si>
    <t>Individuālā tūrisma tehnika - D grupa zēni</t>
  </si>
  <si>
    <t>Individuālā tūrisma tehnika - C grupa zēni</t>
  </si>
  <si>
    <t>Individuālā tūrisma tehnika - B grupa zēni</t>
  </si>
  <si>
    <t>Individuālā tūrisma tehnika - A grupa zēni</t>
  </si>
  <si>
    <t>Individuālā tūrisma tehnika - P grupa vīrieši</t>
  </si>
  <si>
    <t>Latvijas čempionāts un meistarsacīkstes - Latvijas skolēnu 76.spartakiāde sporta tūrismā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</si>
</sst>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mm:ss.00"/>
  </numFmts>
  <fonts count="6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20"/>
      <color indexed="8"/>
      <name val="Balloon XBd TL"/>
      <family val="4"/>
      <charset val="204"/>
    </font>
    <font>
      <b/>
      <sz val="10"/>
      <color indexed="8"/>
      <name val="Tahoma"/>
      <family val="2"/>
      <charset val="204"/>
    </font>
    <font>
      <b/>
      <sz val="18"/>
      <name val="Arial"/>
      <family val="2"/>
      <charset val="204"/>
    </font>
    <font>
      <sz val="12"/>
      <name val="Arial"/>
      <family val="2"/>
    </font>
    <font>
      <b/>
      <sz val="24"/>
      <color indexed="8"/>
      <name val="Tahoma"/>
      <family val="2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22"/>
      <color indexed="8"/>
      <name val="Balloon XBd TL"/>
      <family val="4"/>
      <charset val="204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2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b/>
      <sz val="23"/>
      <color indexed="8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</font>
    <font>
      <sz val="13"/>
      <color theme="1"/>
      <name val="Calibri"/>
      <family val="2"/>
      <scheme val="minor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  <charset val="186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3"/>
      <color rgb="FF000000"/>
      <name val="Times New Roman"/>
      <family val="1"/>
    </font>
    <font>
      <b/>
      <sz val="13"/>
      <name val="Times New Roman"/>
      <family val="1"/>
      <charset val="186"/>
    </font>
    <font>
      <b/>
      <sz val="20"/>
      <color indexed="8"/>
      <name val="Tahoma"/>
      <family val="2"/>
      <charset val="20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1" fillId="0" borderId="0"/>
  </cellStyleXfs>
  <cellXfs count="292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 wrapText="1"/>
    </xf>
    <xf numFmtId="45" fontId="1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7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3" fillId="0" borderId="0" xfId="0" applyFont="1" applyBorder="1"/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164" fontId="0" fillId="0" borderId="0" xfId="0" applyNumberFormat="1"/>
    <xf numFmtId="2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8" fillId="0" borderId="0" xfId="0" applyFont="1"/>
    <xf numFmtId="164" fontId="3" fillId="0" borderId="0" xfId="0" applyNumberFormat="1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Alignment="1"/>
    <xf numFmtId="0" fontId="1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top" wrapText="1"/>
    </xf>
    <xf numFmtId="20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20" fontId="6" fillId="0" borderId="0" xfId="0" applyNumberFormat="1" applyFont="1" applyBorder="1"/>
    <xf numFmtId="0" fontId="14" fillId="0" borderId="4" xfId="0" applyFont="1" applyBorder="1" applyAlignment="1">
      <alignment horizontal="center"/>
    </xf>
    <xf numFmtId="0" fontId="6" fillId="0" borderId="0" xfId="0" applyFont="1"/>
    <xf numFmtId="0" fontId="16" fillId="0" borderId="0" xfId="0" applyFont="1"/>
    <xf numFmtId="0" fontId="14" fillId="2" borderId="4" xfId="0" applyFont="1" applyFill="1" applyBorder="1" applyAlignment="1">
      <alignment horizontal="center"/>
    </xf>
    <xf numFmtId="0" fontId="16" fillId="0" borderId="0" xfId="0" applyFont="1" applyBorder="1"/>
    <xf numFmtId="0" fontId="14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164" fontId="6" fillId="0" borderId="0" xfId="0" applyNumberFormat="1" applyFont="1"/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20" fontId="16" fillId="0" borderId="0" xfId="0" applyNumberFormat="1" applyFont="1" applyBorder="1"/>
    <xf numFmtId="20" fontId="3" fillId="0" borderId="0" xfId="0" applyNumberFormat="1" applyFont="1" applyBorder="1" applyAlignment="1">
      <alignment horizontal="center"/>
    </xf>
    <xf numFmtId="45" fontId="1" fillId="0" borderId="1" xfId="1" applyNumberFormat="1" applyFont="1" applyBorder="1" applyAlignment="1">
      <alignment horizontal="center" vertical="center"/>
    </xf>
    <xf numFmtId="45" fontId="3" fillId="0" borderId="1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27" fillId="0" borderId="0" xfId="0" applyFont="1"/>
    <xf numFmtId="0" fontId="30" fillId="0" borderId="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164" fontId="27" fillId="0" borderId="0" xfId="0" applyNumberFormat="1" applyFont="1"/>
    <xf numFmtId="164" fontId="26" fillId="0" borderId="0" xfId="0" applyNumberFormat="1" applyFont="1" applyBorder="1"/>
    <xf numFmtId="0" fontId="31" fillId="0" borderId="0" xfId="0" applyFont="1" applyAlignment="1"/>
    <xf numFmtId="0" fontId="29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vertical="center"/>
    </xf>
    <xf numFmtId="1" fontId="26" fillId="0" borderId="1" xfId="0" applyNumberFormat="1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left" wrapText="1"/>
    </xf>
    <xf numFmtId="0" fontId="18" fillId="0" borderId="0" xfId="0" applyFont="1" applyAlignment="1"/>
    <xf numFmtId="0" fontId="32" fillId="0" borderId="0" xfId="0" applyFont="1"/>
    <xf numFmtId="0" fontId="33" fillId="0" borderId="0" xfId="0" applyFont="1" applyBorder="1" applyAlignment="1">
      <alignment vertical="center" wrapText="1"/>
    </xf>
    <xf numFmtId="49" fontId="32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5" fillId="0" borderId="0" xfId="0" applyFont="1"/>
    <xf numFmtId="45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1" fontId="1" fillId="0" borderId="0" xfId="1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4" fontId="36" fillId="0" borderId="0" xfId="0" applyNumberFormat="1" applyFont="1" applyBorder="1"/>
    <xf numFmtId="45" fontId="30" fillId="0" borderId="0" xfId="1" applyNumberFormat="1" applyFont="1" applyBorder="1" applyAlignment="1">
      <alignment horizontal="center" vertical="center"/>
    </xf>
    <xf numFmtId="21" fontId="30" fillId="0" borderId="0" xfId="1" applyNumberFormat="1" applyFont="1" applyBorder="1" applyAlignment="1">
      <alignment horizontal="center" vertical="center"/>
    </xf>
    <xf numFmtId="0" fontId="37" fillId="0" borderId="0" xfId="0" applyFont="1" applyAlignment="1"/>
    <xf numFmtId="4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/>
    </xf>
    <xf numFmtId="21" fontId="1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45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justify"/>
    </xf>
    <xf numFmtId="165" fontId="1" fillId="0" borderId="0" xfId="1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41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/>
    </xf>
    <xf numFmtId="45" fontId="4" fillId="0" borderId="1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 vertical="center"/>
    </xf>
    <xf numFmtId="0" fontId="18" fillId="0" borderId="0" xfId="0" applyFont="1" applyBorder="1"/>
    <xf numFmtId="21" fontId="1" fillId="0" borderId="0" xfId="1" applyNumberFormat="1" applyFont="1" applyFill="1" applyBorder="1" applyAlignment="1">
      <alignment horizontal="center" vertical="center"/>
    </xf>
    <xf numFmtId="45" fontId="1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5" fontId="1" fillId="0" borderId="0" xfId="1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vertical="center"/>
    </xf>
    <xf numFmtId="21" fontId="17" fillId="0" borderId="0" xfId="0" applyNumberFormat="1" applyFont="1" applyBorder="1" applyAlignment="1">
      <alignment horizontal="center" vertical="center"/>
    </xf>
    <xf numFmtId="21" fontId="17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Border="1" applyAlignment="1">
      <alignment horizontal="center"/>
    </xf>
    <xf numFmtId="0" fontId="16" fillId="0" borderId="1" xfId="0" applyFont="1" applyBorder="1"/>
    <xf numFmtId="45" fontId="1" fillId="0" borderId="5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left"/>
    </xf>
    <xf numFmtId="0" fontId="30" fillId="0" borderId="0" xfId="0" applyFont="1" applyBorder="1" applyAlignment="1">
      <alignment horizontal="center" vertical="center"/>
    </xf>
    <xf numFmtId="0" fontId="30" fillId="2" borderId="0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8" fillId="0" borderId="1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4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42" fillId="0" borderId="0" xfId="0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left" vertical="center" wrapText="1"/>
    </xf>
    <xf numFmtId="0" fontId="48" fillId="0" borderId="0" xfId="0" applyFont="1"/>
    <xf numFmtId="0" fontId="49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left" vertical="center" wrapText="1"/>
    </xf>
    <xf numFmtId="0" fontId="51" fillId="2" borderId="1" xfId="0" applyFont="1" applyFill="1" applyBorder="1" applyAlignment="1">
      <alignment horizontal="left" wrapText="1"/>
    </xf>
    <xf numFmtId="45" fontId="51" fillId="0" borderId="1" xfId="0" applyNumberFormat="1" applyFont="1" applyBorder="1" applyAlignment="1">
      <alignment horizontal="center" vertical="center"/>
    </xf>
    <xf numFmtId="45" fontId="46" fillId="0" borderId="1" xfId="0" applyNumberFormat="1" applyFont="1" applyBorder="1" applyAlignment="1">
      <alignment horizontal="center" vertical="center"/>
    </xf>
    <xf numFmtId="0" fontId="49" fillId="0" borderId="1" xfId="0" applyNumberFormat="1" applyFont="1" applyBorder="1" applyAlignment="1">
      <alignment horizontal="center" vertical="center"/>
    </xf>
    <xf numFmtId="0" fontId="50" fillId="0" borderId="1" xfId="0" applyFont="1" applyBorder="1" applyAlignment="1">
      <alignment vertical="center"/>
    </xf>
    <xf numFmtId="0" fontId="52" fillId="0" borderId="1" xfId="0" applyNumberFormat="1" applyFont="1" applyBorder="1" applyAlignment="1">
      <alignment horizontal="center" vertical="center"/>
    </xf>
    <xf numFmtId="0" fontId="49" fillId="0" borderId="1" xfId="0" applyFont="1" applyBorder="1" applyAlignment="1">
      <alignment horizontal="center"/>
    </xf>
    <xf numFmtId="165" fontId="46" fillId="0" borderId="1" xfId="0" applyNumberFormat="1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0" fontId="53" fillId="0" borderId="1" xfId="0" applyFont="1" applyBorder="1" applyAlignment="1">
      <alignment vertical="center" wrapText="1"/>
    </xf>
    <xf numFmtId="45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justify"/>
    </xf>
    <xf numFmtId="0" fontId="42" fillId="0" borderId="1" xfId="0" applyNumberFormat="1" applyFont="1" applyBorder="1" applyAlignment="1">
      <alignment horizontal="center" vertical="center"/>
    </xf>
    <xf numFmtId="0" fontId="10" fillId="0" borderId="0" xfId="0" applyFont="1" applyFill="1"/>
    <xf numFmtId="165" fontId="52" fillId="0" borderId="1" xfId="0" applyNumberFormat="1" applyFont="1" applyBorder="1" applyAlignment="1">
      <alignment horizontal="center" vertical="center"/>
    </xf>
    <xf numFmtId="165" fontId="43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21" fontId="1" fillId="2" borderId="1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40" fillId="2" borderId="1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/>
    <xf numFmtId="164" fontId="36" fillId="2" borderId="1" xfId="0" applyNumberFormat="1" applyFont="1" applyFill="1" applyBorder="1"/>
    <xf numFmtId="164" fontId="36" fillId="2" borderId="1" xfId="0" applyNumberFormat="1" applyFont="1" applyFill="1" applyBorder="1" applyAlignment="1">
      <alignment horizontal="center"/>
    </xf>
    <xf numFmtId="45" fontId="30" fillId="2" borderId="1" xfId="1" applyNumberFormat="1" applyFont="1" applyFill="1" applyBorder="1" applyAlignment="1">
      <alignment horizontal="center" vertical="center"/>
    </xf>
    <xf numFmtId="21" fontId="30" fillId="2" borderId="1" xfId="1" applyNumberFormat="1" applyFont="1" applyFill="1" applyBorder="1" applyAlignment="1">
      <alignment horizontal="center" vertical="center"/>
    </xf>
    <xf numFmtId="0" fontId="22" fillId="2" borderId="0" xfId="0" applyFont="1" applyFill="1"/>
    <xf numFmtId="164" fontId="36" fillId="2" borderId="1" xfId="0" applyNumberFormat="1" applyFont="1" applyFill="1" applyBorder="1" applyAlignment="1">
      <alignment vertical="center"/>
    </xf>
    <xf numFmtId="164" fontId="36" fillId="2" borderId="1" xfId="0" applyNumberFormat="1" applyFont="1" applyFill="1" applyBorder="1" applyAlignment="1">
      <alignment horizontal="center" vertical="center"/>
    </xf>
    <xf numFmtId="21" fontId="55" fillId="2" borderId="1" xfId="1" applyNumberFormat="1" applyFont="1" applyFill="1" applyBorder="1" applyAlignment="1">
      <alignment horizontal="center" vertical="center"/>
    </xf>
    <xf numFmtId="0" fontId="39" fillId="2" borderId="1" xfId="1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21" fontId="56" fillId="2" borderId="1" xfId="1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40" fillId="0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164" fontId="36" fillId="0" borderId="1" xfId="0" applyNumberFormat="1" applyFont="1" applyFill="1" applyBorder="1" applyAlignment="1">
      <alignment horizontal="center" vertical="center"/>
    </xf>
    <xf numFmtId="45" fontId="30" fillId="0" borderId="1" xfId="1" applyNumberFormat="1" applyFont="1" applyFill="1" applyBorder="1" applyAlignment="1">
      <alignment horizontal="center" vertical="center"/>
    </xf>
    <xf numFmtId="21" fontId="30" fillId="0" borderId="1" xfId="1" applyNumberFormat="1" applyFont="1" applyFill="1" applyBorder="1" applyAlignment="1">
      <alignment horizontal="center" vertical="center"/>
    </xf>
    <xf numFmtId="164" fontId="36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9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45" fontId="49" fillId="0" borderId="1" xfId="0" applyNumberFormat="1" applyFont="1" applyBorder="1" applyAlignment="1">
      <alignment horizontal="center" vertical="center"/>
    </xf>
    <xf numFmtId="165" fontId="49" fillId="2" borderId="1" xfId="0" applyNumberFormat="1" applyFont="1" applyFill="1" applyBorder="1" applyAlignment="1">
      <alignment horizontal="center" vertical="center"/>
    </xf>
    <xf numFmtId="0" fontId="47" fillId="0" borderId="1" xfId="0" applyNumberFormat="1" applyFont="1" applyBorder="1" applyAlignment="1">
      <alignment horizontal="center" vertical="center"/>
    </xf>
    <xf numFmtId="0" fontId="57" fillId="0" borderId="1" xfId="0" applyFont="1" applyBorder="1" applyAlignment="1">
      <alignment horizontal="justify" vertical="center" wrapText="1"/>
    </xf>
    <xf numFmtId="45" fontId="51" fillId="0" borderId="1" xfId="1" applyNumberFormat="1" applyFont="1" applyBorder="1" applyAlignment="1">
      <alignment horizontal="center" vertical="center"/>
    </xf>
    <xf numFmtId="0" fontId="54" fillId="0" borderId="1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vertical="center" wrapText="1"/>
    </xf>
    <xf numFmtId="0" fontId="51" fillId="2" borderId="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58" fillId="0" borderId="1" xfId="1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43" fillId="0" borderId="1" xfId="0" applyNumberFormat="1" applyFont="1" applyBorder="1" applyAlignment="1">
      <alignment horizontal="center" vertical="center"/>
    </xf>
    <xf numFmtId="0" fontId="16" fillId="0" borderId="8" xfId="0" applyFont="1" applyBorder="1"/>
    <xf numFmtId="45" fontId="1" fillId="0" borderId="8" xfId="0" applyNumberFormat="1" applyFont="1" applyBorder="1" applyAlignment="1">
      <alignment horizontal="center" vertical="center"/>
    </xf>
    <xf numFmtId="45" fontId="4" fillId="0" borderId="8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0" fillId="0" borderId="1" xfId="0" applyBorder="1"/>
    <xf numFmtId="0" fontId="59" fillId="0" borderId="0" xfId="0" applyFont="1" applyAlignment="1"/>
    <xf numFmtId="45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21" fontId="1" fillId="2" borderId="0" xfId="1" applyNumberFormat="1" applyFont="1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horizontal="center" vertical="center"/>
    </xf>
    <xf numFmtId="0" fontId="40" fillId="2" borderId="0" xfId="1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64" fontId="36" fillId="2" borderId="0" xfId="0" applyNumberFormat="1" applyFont="1" applyFill="1" applyBorder="1"/>
    <xf numFmtId="45" fontId="30" fillId="2" borderId="0" xfId="1" applyNumberFormat="1" applyFont="1" applyFill="1" applyBorder="1" applyAlignment="1">
      <alignment horizontal="center" vertical="center"/>
    </xf>
    <xf numFmtId="21" fontId="56" fillId="2" borderId="0" xfId="1" applyNumberFormat="1" applyFont="1" applyFill="1" applyBorder="1" applyAlignment="1">
      <alignment horizontal="center" vertical="center"/>
    </xf>
    <xf numFmtId="164" fontId="36" fillId="2" borderId="0" xfId="0" applyNumberFormat="1" applyFont="1" applyFill="1" applyBorder="1" applyAlignment="1">
      <alignment vertical="center"/>
    </xf>
    <xf numFmtId="21" fontId="30" fillId="2" borderId="0" xfId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Fill="1" applyBorder="1" applyAlignment="1" applyProtection="1">
      <alignment horizontal="center" vertical="justify"/>
    </xf>
    <xf numFmtId="0" fontId="1" fillId="0" borderId="6" xfId="0" applyFont="1" applyFill="1" applyBorder="1" applyAlignment="1" applyProtection="1">
      <alignment horizontal="center" vertical="justify"/>
    </xf>
    <xf numFmtId="0" fontId="1" fillId="0" borderId="7" xfId="0" applyFont="1" applyFill="1" applyBorder="1" applyAlignment="1" applyProtection="1">
      <alignment horizontal="center" vertical="justify"/>
    </xf>
    <xf numFmtId="0" fontId="1" fillId="0" borderId="1" xfId="0" applyFont="1" applyFill="1" applyBorder="1" applyAlignment="1" applyProtection="1">
      <alignment horizontal="center" vertical="justify"/>
    </xf>
    <xf numFmtId="0" fontId="2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6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0" fillId="0" borderId="0" xfId="0" applyFont="1"/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6"/>
  <sheetViews>
    <sheetView zoomScaleNormal="100" workbookViewId="0">
      <pane xSplit="1" topLeftCell="B1" activePane="topRight" state="frozen"/>
      <selection activeCell="A13" sqref="A13"/>
      <selection pane="topRight"/>
    </sheetView>
  </sheetViews>
  <sheetFormatPr defaultRowHeight="14.4"/>
  <cols>
    <col min="1" max="1" width="24.33203125" customWidth="1"/>
    <col min="2" max="2" width="10" customWidth="1"/>
    <col min="3" max="3" width="7.44140625" customWidth="1"/>
    <col min="4" max="4" width="8.77734375" customWidth="1"/>
    <col min="5" max="5" width="6.6640625" customWidth="1"/>
    <col min="6" max="6" width="8.77734375" customWidth="1"/>
    <col min="8" max="8" width="10" customWidth="1"/>
    <col min="9" max="9" width="7.88671875" customWidth="1"/>
    <col min="10" max="10" width="10.44140625" customWidth="1"/>
    <col min="11" max="11" width="10" customWidth="1"/>
    <col min="12" max="12" width="9.88671875" customWidth="1"/>
    <col min="13" max="13" width="8.33203125" customWidth="1"/>
    <col min="14" max="15" width="9.88671875" customWidth="1"/>
    <col min="16" max="16" width="10.77734375" customWidth="1"/>
    <col min="17" max="17" width="7" customWidth="1"/>
    <col min="18" max="18" width="8.21875" customWidth="1"/>
    <col min="22" max="22" width="8" customWidth="1"/>
    <col min="23" max="24" width="10.109375" customWidth="1"/>
    <col min="25" max="25" width="10.6640625" customWidth="1"/>
    <col min="26" max="26" width="7.21875" customWidth="1"/>
    <col min="27" max="27" width="8.88671875" customWidth="1"/>
    <col min="28" max="28" width="9.44140625" customWidth="1"/>
    <col min="29" max="29" width="8.5546875" customWidth="1"/>
    <col min="30" max="30" width="8.44140625" customWidth="1"/>
    <col min="31" max="31" width="7.77734375" customWidth="1"/>
    <col min="32" max="32" width="8.6640625" customWidth="1"/>
    <col min="34" max="34" width="9" customWidth="1"/>
    <col min="35" max="35" width="8" customWidth="1"/>
    <col min="36" max="36" width="8.77734375" customWidth="1"/>
    <col min="37" max="37" width="10.109375" customWidth="1"/>
    <col min="38" max="38" width="9.33203125" customWidth="1"/>
    <col min="39" max="39" width="8" customWidth="1"/>
    <col min="40" max="40" width="8.88671875" customWidth="1"/>
    <col min="41" max="41" width="8" customWidth="1"/>
    <col min="42" max="42" width="9.44140625" customWidth="1"/>
    <col min="43" max="43" width="9" customWidth="1"/>
    <col min="44" max="44" width="8.21875" customWidth="1"/>
    <col min="45" max="45" width="7.21875" customWidth="1"/>
    <col min="46" max="46" width="3.88671875" customWidth="1"/>
    <col min="47" max="48" width="11.33203125" customWidth="1"/>
    <col min="49" max="49" width="14.21875" customWidth="1"/>
    <col min="50" max="50" width="8.109375" customWidth="1"/>
    <col min="51" max="51" width="11.21875" customWidth="1"/>
  </cols>
  <sheetData>
    <row r="1" spans="1:51" ht="37.200000000000003">
      <c r="A1" s="289" t="s">
        <v>186</v>
      </c>
      <c r="B1" s="132"/>
      <c r="C1" s="132"/>
      <c r="D1" s="132"/>
      <c r="E1" s="132"/>
      <c r="F1" s="132"/>
    </row>
    <row r="2" spans="1:51" ht="18">
      <c r="A2" s="3"/>
      <c r="B2" s="3"/>
      <c r="C2" s="3"/>
      <c r="H2" s="8" t="s">
        <v>66</v>
      </c>
    </row>
    <row r="3" spans="1:51" ht="18">
      <c r="A3" s="3"/>
      <c r="B3" s="3"/>
      <c r="C3" s="3"/>
      <c r="H3" s="8"/>
    </row>
    <row r="4" spans="1:51" ht="29.4">
      <c r="A4" s="2"/>
      <c r="B4" s="2"/>
      <c r="D4" s="220" t="s">
        <v>165</v>
      </c>
      <c r="E4" s="24"/>
      <c r="F4" s="4"/>
    </row>
    <row r="5" spans="1:51" ht="18.600000000000001" customHeight="1">
      <c r="A5" s="3"/>
      <c r="B5" s="3"/>
      <c r="C5" s="3"/>
      <c r="AY5" s="8" t="s">
        <v>122</v>
      </c>
    </row>
    <row r="6" spans="1:51" s="20" customFormat="1" ht="15.75" customHeight="1">
      <c r="A6" s="243" t="s">
        <v>130</v>
      </c>
      <c r="B6" s="238" t="s">
        <v>28</v>
      </c>
      <c r="C6" s="239"/>
      <c r="D6" s="239"/>
      <c r="E6" s="240"/>
      <c r="F6" s="238" t="s">
        <v>64</v>
      </c>
      <c r="G6" s="239"/>
      <c r="H6" s="239"/>
      <c r="I6" s="240"/>
      <c r="J6" s="238" t="s">
        <v>71</v>
      </c>
      <c r="K6" s="239"/>
      <c r="L6" s="239"/>
      <c r="M6" s="240"/>
      <c r="N6" s="238" t="s">
        <v>120</v>
      </c>
      <c r="O6" s="239"/>
      <c r="P6" s="239"/>
      <c r="Q6" s="239"/>
      <c r="R6" s="240"/>
      <c r="S6" s="238" t="s">
        <v>27</v>
      </c>
      <c r="T6" s="239"/>
      <c r="U6" s="239"/>
      <c r="V6" s="240"/>
      <c r="W6" s="238" t="s">
        <v>121</v>
      </c>
      <c r="X6" s="239"/>
      <c r="Y6" s="239"/>
      <c r="Z6" s="240"/>
      <c r="AA6" s="159"/>
      <c r="AB6" s="238" t="s">
        <v>63</v>
      </c>
      <c r="AC6" s="239"/>
      <c r="AD6" s="239"/>
      <c r="AE6" s="240"/>
      <c r="AF6" s="238" t="s">
        <v>21</v>
      </c>
      <c r="AG6" s="239"/>
      <c r="AH6" s="239"/>
      <c r="AI6" s="240"/>
      <c r="AJ6" s="238" t="s">
        <v>72</v>
      </c>
      <c r="AK6" s="239"/>
      <c r="AL6" s="239"/>
      <c r="AM6" s="240"/>
      <c r="AN6" s="238" t="s">
        <v>73</v>
      </c>
      <c r="AO6" s="239"/>
      <c r="AP6" s="239"/>
      <c r="AQ6" s="240"/>
      <c r="AR6" s="236" t="s">
        <v>11</v>
      </c>
      <c r="AS6" s="236" t="s">
        <v>12</v>
      </c>
      <c r="AU6" s="234" t="s">
        <v>32</v>
      </c>
      <c r="AV6" s="234" t="s">
        <v>33</v>
      </c>
      <c r="AW6" s="234" t="s">
        <v>38</v>
      </c>
      <c r="AX6" s="234" t="s">
        <v>39</v>
      </c>
      <c r="AY6" s="234" t="s">
        <v>42</v>
      </c>
    </row>
    <row r="7" spans="1:51" s="20" customFormat="1" ht="31.2">
      <c r="A7" s="244"/>
      <c r="B7" s="5" t="s">
        <v>13</v>
      </c>
      <c r="C7" s="5" t="s">
        <v>14</v>
      </c>
      <c r="D7" s="5" t="s">
        <v>15</v>
      </c>
      <c r="E7" s="5" t="s">
        <v>16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32</v>
      </c>
      <c r="O7" s="5" t="s">
        <v>33</v>
      </c>
      <c r="P7" s="5" t="s">
        <v>34</v>
      </c>
      <c r="Q7" s="80" t="s">
        <v>17</v>
      </c>
      <c r="R7" s="5" t="s">
        <v>16</v>
      </c>
      <c r="S7" s="5" t="s">
        <v>13</v>
      </c>
      <c r="T7" s="5" t="s">
        <v>14</v>
      </c>
      <c r="U7" s="5" t="s">
        <v>15</v>
      </c>
      <c r="V7" s="5" t="s">
        <v>16</v>
      </c>
      <c r="W7" s="5" t="s">
        <v>32</v>
      </c>
      <c r="X7" s="5" t="s">
        <v>33</v>
      </c>
      <c r="Y7" s="5" t="s">
        <v>34</v>
      </c>
      <c r="Z7" s="80" t="s">
        <v>17</v>
      </c>
      <c r="AA7" s="5" t="s">
        <v>16</v>
      </c>
      <c r="AB7" s="5" t="s">
        <v>13</v>
      </c>
      <c r="AC7" s="5" t="s">
        <v>14</v>
      </c>
      <c r="AD7" s="5" t="s">
        <v>15</v>
      </c>
      <c r="AE7" s="5" t="s">
        <v>16</v>
      </c>
      <c r="AF7" s="5" t="s">
        <v>13</v>
      </c>
      <c r="AG7" s="5" t="s">
        <v>14</v>
      </c>
      <c r="AH7" s="5" t="s">
        <v>15</v>
      </c>
      <c r="AI7" s="5" t="s">
        <v>16</v>
      </c>
      <c r="AJ7" s="5" t="s">
        <v>13</v>
      </c>
      <c r="AK7" s="5" t="s">
        <v>14</v>
      </c>
      <c r="AL7" s="5" t="s">
        <v>15</v>
      </c>
      <c r="AM7" s="5" t="s">
        <v>16</v>
      </c>
      <c r="AN7" s="5" t="s">
        <v>13</v>
      </c>
      <c r="AO7" s="5" t="s">
        <v>14</v>
      </c>
      <c r="AP7" s="5" t="s">
        <v>15</v>
      </c>
      <c r="AQ7" s="5" t="s">
        <v>16</v>
      </c>
      <c r="AR7" s="237"/>
      <c r="AS7" s="237"/>
      <c r="AU7" s="235"/>
      <c r="AV7" s="235"/>
      <c r="AW7" s="235"/>
      <c r="AX7" s="235"/>
      <c r="AY7" s="235"/>
    </row>
    <row r="8" spans="1:51" s="170" customFormat="1" ht="18">
      <c r="A8" s="72" t="s">
        <v>70</v>
      </c>
      <c r="B8" s="101">
        <v>1.5162037037037036E-3</v>
      </c>
      <c r="C8" s="101">
        <v>2.3148148148148146E-4</v>
      </c>
      <c r="D8" s="101">
        <f>B8+C8</f>
        <v>1.747685185185185E-3</v>
      </c>
      <c r="E8" s="102">
        <v>1</v>
      </c>
      <c r="F8" s="101">
        <v>1.5624999999999999E-3</v>
      </c>
      <c r="G8" s="101">
        <v>2.3148148148148146E-4</v>
      </c>
      <c r="H8" s="101">
        <f t="shared" ref="H8:H11" si="0">F8+G8</f>
        <v>1.7939814814814813E-3</v>
      </c>
      <c r="I8" s="102">
        <v>1</v>
      </c>
      <c r="J8" s="101">
        <v>5.4976851851851853E-3</v>
      </c>
      <c r="K8" s="101">
        <v>3.0092592592592588E-3</v>
      </c>
      <c r="L8" s="101">
        <f>J8+K8</f>
        <v>8.5069444444444437E-3</v>
      </c>
      <c r="M8" s="102">
        <v>3</v>
      </c>
      <c r="N8" s="165">
        <v>0.53472222222222221</v>
      </c>
      <c r="O8" s="165">
        <v>0.5493055555555556</v>
      </c>
      <c r="P8" s="165">
        <f>O8-N8</f>
        <v>1.4583333333333393E-2</v>
      </c>
      <c r="Q8" s="179">
        <v>2</v>
      </c>
      <c r="R8" s="167">
        <v>3</v>
      </c>
      <c r="S8" s="101">
        <v>2.4768518518518516E-3</v>
      </c>
      <c r="T8" s="101">
        <v>4.6296296296296293E-4</v>
      </c>
      <c r="U8" s="101">
        <f>S8+T8</f>
        <v>2.9398148148148144E-3</v>
      </c>
      <c r="V8" s="102">
        <v>2</v>
      </c>
      <c r="W8" s="165">
        <v>0.55972222222222223</v>
      </c>
      <c r="X8" s="165">
        <v>0.59027777777777779</v>
      </c>
      <c r="Y8" s="165">
        <f>X8-W8</f>
        <v>3.0555555555555558E-2</v>
      </c>
      <c r="Z8" s="166">
        <v>2</v>
      </c>
      <c r="AA8" s="167">
        <v>3</v>
      </c>
      <c r="AB8" s="101">
        <v>1.2847222222222223E-3</v>
      </c>
      <c r="AC8" s="101">
        <v>0</v>
      </c>
      <c r="AD8" s="101">
        <f>AB8+AC8</f>
        <v>1.2847222222222223E-3</v>
      </c>
      <c r="AE8" s="168">
        <v>2</v>
      </c>
      <c r="AF8" s="101">
        <v>1.4467592592592594E-3</v>
      </c>
      <c r="AG8" s="101">
        <v>1.3888888888888889E-3</v>
      </c>
      <c r="AH8" s="101">
        <f>AF8+AG8</f>
        <v>2.8356481481481483E-3</v>
      </c>
      <c r="AI8" s="102">
        <v>3</v>
      </c>
      <c r="AJ8" s="101">
        <v>3.4027777777777784E-3</v>
      </c>
      <c r="AK8" s="101">
        <v>6.9444444444444447E-4</v>
      </c>
      <c r="AL8" s="101">
        <f>AJ8+AK8</f>
        <v>4.0972222222222226E-3</v>
      </c>
      <c r="AM8" s="102">
        <v>2</v>
      </c>
      <c r="AN8" s="101">
        <v>2.9513888888888888E-3</v>
      </c>
      <c r="AO8" s="101">
        <v>0</v>
      </c>
      <c r="AP8" s="101">
        <f>AN8+AO8</f>
        <v>2.9513888888888888E-3</v>
      </c>
      <c r="AQ8" s="102">
        <v>4</v>
      </c>
      <c r="AR8" s="169">
        <f>E8+I8+M8+R8+V8+AA8+AE8+AI8+AM8+AQ8</f>
        <v>24</v>
      </c>
      <c r="AS8" s="102" t="s">
        <v>36</v>
      </c>
      <c r="AU8" s="171">
        <v>0.5</v>
      </c>
      <c r="AV8" s="171">
        <v>0.61597222222222225</v>
      </c>
      <c r="AW8" s="172">
        <f>AV8-AU8</f>
        <v>0.11597222222222225</v>
      </c>
      <c r="AX8" s="173">
        <v>1.7361111111111112E-2</v>
      </c>
      <c r="AY8" s="182">
        <f>AW8-AX8</f>
        <v>9.8611111111111149E-2</v>
      </c>
    </row>
    <row r="9" spans="1:51" s="175" customFormat="1" ht="23.4" customHeight="1">
      <c r="A9" s="72" t="s">
        <v>81</v>
      </c>
      <c r="B9" s="101">
        <v>1.4699074074074074E-3</v>
      </c>
      <c r="C9" s="101">
        <v>6.9444444444444447E-4</v>
      </c>
      <c r="D9" s="101">
        <f>B9+C9</f>
        <v>2.1643518518518518E-3</v>
      </c>
      <c r="E9" s="102">
        <v>3</v>
      </c>
      <c r="F9" s="101">
        <v>1.712962962962963E-3</v>
      </c>
      <c r="G9" s="101">
        <v>3.4722222222222224E-4</v>
      </c>
      <c r="H9" s="101">
        <f t="shared" si="0"/>
        <v>2.0601851851851853E-3</v>
      </c>
      <c r="I9" s="102">
        <v>3</v>
      </c>
      <c r="J9" s="101">
        <v>4.8958333333333328E-3</v>
      </c>
      <c r="K9" s="101">
        <v>1.3888888888888889E-3</v>
      </c>
      <c r="L9" s="101">
        <f t="shared" ref="L9:L11" si="1">J9+K9</f>
        <v>6.2847222222222219E-3</v>
      </c>
      <c r="M9" s="102">
        <v>2</v>
      </c>
      <c r="N9" s="165">
        <v>0.55625000000000002</v>
      </c>
      <c r="O9" s="165">
        <v>0.58611111111111114</v>
      </c>
      <c r="P9" s="165">
        <f>O9-N9</f>
        <v>2.9861111111111116E-2</v>
      </c>
      <c r="Q9" s="179">
        <v>4</v>
      </c>
      <c r="R9" s="167">
        <v>4</v>
      </c>
      <c r="S9" s="101">
        <v>2.2569444444444447E-3</v>
      </c>
      <c r="T9" s="101">
        <v>6.9444444444444447E-4</v>
      </c>
      <c r="U9" s="101">
        <f t="shared" ref="U9:U11" si="2">S9+T9</f>
        <v>2.9513888888888892E-3</v>
      </c>
      <c r="V9" s="102">
        <v>3</v>
      </c>
      <c r="W9" s="165">
        <v>0.60138888888888886</v>
      </c>
      <c r="X9" s="165">
        <v>0.62083333333333335</v>
      </c>
      <c r="Y9" s="165">
        <f>X9-W9</f>
        <v>1.9444444444444486E-2</v>
      </c>
      <c r="Z9" s="166">
        <v>3</v>
      </c>
      <c r="AA9" s="167">
        <v>1</v>
      </c>
      <c r="AB9" s="101">
        <v>1.712962962962963E-3</v>
      </c>
      <c r="AC9" s="101">
        <v>0</v>
      </c>
      <c r="AD9" s="101">
        <f t="shared" ref="AD9:AD11" si="3">AB9+AC9</f>
        <v>1.712962962962963E-3</v>
      </c>
      <c r="AE9" s="168">
        <v>4</v>
      </c>
      <c r="AF9" s="101">
        <v>1.1805555555555556E-3</v>
      </c>
      <c r="AG9" s="101">
        <v>1.1574074074074073E-4</v>
      </c>
      <c r="AH9" s="101">
        <f t="shared" ref="AH9:AH11" si="4">AF9+AG9</f>
        <v>1.2962962962962963E-3</v>
      </c>
      <c r="AI9" s="102">
        <v>1</v>
      </c>
      <c r="AJ9" s="101">
        <v>4.8842592592592592E-3</v>
      </c>
      <c r="AK9" s="101">
        <v>2.1990740740740742E-3</v>
      </c>
      <c r="AL9" s="101">
        <f t="shared" ref="AL9:AL11" si="5">AJ9+AK9</f>
        <v>7.0833333333333338E-3</v>
      </c>
      <c r="AM9" s="102">
        <v>4</v>
      </c>
      <c r="AN9" s="101">
        <v>1.8865740740740742E-3</v>
      </c>
      <c r="AO9" s="101">
        <v>0</v>
      </c>
      <c r="AP9" s="101">
        <f t="shared" ref="AP9:AP11" si="6">AN9+AO9</f>
        <v>1.8865740740740742E-3</v>
      </c>
      <c r="AQ9" s="102">
        <v>2</v>
      </c>
      <c r="AR9" s="169">
        <f>E9+I9+M9+R9+V9+AA9+AE9+AI9+AM9+AQ9</f>
        <v>27</v>
      </c>
      <c r="AS9" s="102" t="s">
        <v>37</v>
      </c>
      <c r="AU9" s="171">
        <v>0.51388888888888895</v>
      </c>
      <c r="AV9" s="171">
        <v>0.65138888888888891</v>
      </c>
      <c r="AW9" s="172">
        <f t="shared" ref="AW9:AW11" si="7">AV9-AU9</f>
        <v>0.13749999999999996</v>
      </c>
      <c r="AX9" s="173">
        <v>2.8472222222222222E-2</v>
      </c>
      <c r="AY9" s="182">
        <f>AW9-AX9</f>
        <v>0.10902777777777774</v>
      </c>
    </row>
    <row r="10" spans="1:51" s="170" customFormat="1" ht="36">
      <c r="A10" s="72" t="s">
        <v>69</v>
      </c>
      <c r="B10" s="101">
        <v>2.4768518518518516E-3</v>
      </c>
      <c r="C10" s="101">
        <v>0</v>
      </c>
      <c r="D10" s="101">
        <f t="shared" ref="D10:D11" si="8">B10+C10</f>
        <v>2.4768518518518516E-3</v>
      </c>
      <c r="E10" s="102">
        <v>4</v>
      </c>
      <c r="F10" s="101">
        <v>3.5648148148148154E-3</v>
      </c>
      <c r="G10" s="101">
        <v>2.3148148148148146E-4</v>
      </c>
      <c r="H10" s="101">
        <f t="shared" si="0"/>
        <v>3.7962962962962967E-3</v>
      </c>
      <c r="I10" s="102">
        <v>4</v>
      </c>
      <c r="J10" s="101">
        <v>7.6620370370370366E-3</v>
      </c>
      <c r="K10" s="101">
        <v>2.4305555555555556E-3</v>
      </c>
      <c r="L10" s="101">
        <f t="shared" si="1"/>
        <v>1.0092592592592592E-2</v>
      </c>
      <c r="M10" s="102">
        <v>4</v>
      </c>
      <c r="N10" s="165">
        <v>0.51736111111111105</v>
      </c>
      <c r="O10" s="165">
        <v>0.52847222222222223</v>
      </c>
      <c r="P10" s="165">
        <f t="shared" ref="P10:P11" si="9">O10-N10</f>
        <v>1.1111111111111183E-2</v>
      </c>
      <c r="Q10" s="179">
        <v>4</v>
      </c>
      <c r="R10" s="167">
        <v>1</v>
      </c>
      <c r="S10" s="101">
        <v>3.6111111111111114E-3</v>
      </c>
      <c r="T10" s="101">
        <v>0</v>
      </c>
      <c r="U10" s="101">
        <f t="shared" si="2"/>
        <v>3.6111111111111114E-3</v>
      </c>
      <c r="V10" s="102">
        <v>4</v>
      </c>
      <c r="W10" s="165">
        <v>0.53749999999999998</v>
      </c>
      <c r="X10" s="165">
        <v>0.55833333333333335</v>
      </c>
      <c r="Y10" s="165">
        <f t="shared" ref="Y10:Y11" si="10">X10-W10</f>
        <v>2.083333333333337E-2</v>
      </c>
      <c r="Z10" s="166">
        <v>3</v>
      </c>
      <c r="AA10" s="167">
        <v>2</v>
      </c>
      <c r="AB10" s="101">
        <v>1.0532407407407407E-3</v>
      </c>
      <c r="AC10" s="101">
        <v>0</v>
      </c>
      <c r="AD10" s="101">
        <f t="shared" si="3"/>
        <v>1.0532407407407407E-3</v>
      </c>
      <c r="AE10" s="168">
        <v>1</v>
      </c>
      <c r="AF10" s="101">
        <v>1.3310185185185185E-3</v>
      </c>
      <c r="AG10" s="101">
        <v>6.9444444444444447E-4</v>
      </c>
      <c r="AH10" s="101">
        <f t="shared" si="4"/>
        <v>2.0254629629629629E-3</v>
      </c>
      <c r="AI10" s="102">
        <v>2</v>
      </c>
      <c r="AJ10" s="101">
        <v>6.2268518518518515E-3</v>
      </c>
      <c r="AK10" s="101">
        <v>0</v>
      </c>
      <c r="AL10" s="101">
        <f t="shared" si="5"/>
        <v>6.2268518518518515E-3</v>
      </c>
      <c r="AM10" s="102">
        <v>3</v>
      </c>
      <c r="AN10" s="101">
        <v>2.2685185185185182E-3</v>
      </c>
      <c r="AO10" s="101">
        <v>0</v>
      </c>
      <c r="AP10" s="101">
        <f t="shared" si="6"/>
        <v>2.2685185185185182E-3</v>
      </c>
      <c r="AQ10" s="102">
        <v>3</v>
      </c>
      <c r="AR10" s="169">
        <f t="shared" ref="AR10" si="11">E10+I10+M10+R10+V10+AA10+AE10+AI10+AM10+AQ10</f>
        <v>28</v>
      </c>
      <c r="AS10" s="180" t="s">
        <v>132</v>
      </c>
      <c r="AU10" s="176">
        <v>0.47916666666666669</v>
      </c>
      <c r="AV10" s="176">
        <v>0.58819444444444446</v>
      </c>
      <c r="AW10" s="177">
        <f t="shared" si="7"/>
        <v>0.10902777777777778</v>
      </c>
      <c r="AX10" s="173">
        <v>6.9444444444444441E-3</v>
      </c>
      <c r="AY10" s="182">
        <f t="shared" ref="AY10:AY11" si="12">AW10-AX10</f>
        <v>0.10208333333333333</v>
      </c>
    </row>
    <row r="11" spans="1:51" s="170" customFormat="1" ht="18">
      <c r="A11" s="72" t="s">
        <v>68</v>
      </c>
      <c r="B11" s="101">
        <v>1.9907407407407408E-3</v>
      </c>
      <c r="C11" s="101">
        <v>0</v>
      </c>
      <c r="D11" s="101">
        <f t="shared" si="8"/>
        <v>1.9907407407407408E-3</v>
      </c>
      <c r="E11" s="102">
        <v>2</v>
      </c>
      <c r="F11" s="101">
        <v>1.689814814814815E-3</v>
      </c>
      <c r="G11" s="101">
        <v>3.4722222222222224E-4</v>
      </c>
      <c r="H11" s="101">
        <f t="shared" si="0"/>
        <v>2.0370370370370373E-3</v>
      </c>
      <c r="I11" s="102">
        <v>2</v>
      </c>
      <c r="J11" s="101">
        <v>5.2314814814814819E-3</v>
      </c>
      <c r="K11" s="101">
        <v>0</v>
      </c>
      <c r="L11" s="101">
        <f t="shared" si="1"/>
        <v>5.2314814814814819E-3</v>
      </c>
      <c r="M11" s="102">
        <v>1</v>
      </c>
      <c r="N11" s="165">
        <v>0.57013888888888886</v>
      </c>
      <c r="O11" s="165">
        <v>0.59097222222222223</v>
      </c>
      <c r="P11" s="165">
        <f t="shared" si="9"/>
        <v>2.083333333333337E-2</v>
      </c>
      <c r="Q11" s="179">
        <v>4</v>
      </c>
      <c r="R11" s="167">
        <v>2</v>
      </c>
      <c r="S11" s="101">
        <v>2.4421296296296296E-3</v>
      </c>
      <c r="T11" s="101">
        <v>0</v>
      </c>
      <c r="U11" s="101">
        <f t="shared" si="2"/>
        <v>2.4421296296296296E-3</v>
      </c>
      <c r="V11" s="102">
        <v>1</v>
      </c>
      <c r="W11" s="165">
        <v>0.60555555555555551</v>
      </c>
      <c r="X11" s="165">
        <v>0.6381944444444444</v>
      </c>
      <c r="Y11" s="165">
        <f t="shared" si="10"/>
        <v>3.2638888888888884E-2</v>
      </c>
      <c r="Z11" s="166">
        <v>3</v>
      </c>
      <c r="AA11" s="167">
        <v>4</v>
      </c>
      <c r="AB11" s="101">
        <v>1.689814814814815E-3</v>
      </c>
      <c r="AC11" s="101">
        <v>0</v>
      </c>
      <c r="AD11" s="101">
        <f t="shared" si="3"/>
        <v>1.689814814814815E-3</v>
      </c>
      <c r="AE11" s="168">
        <v>3</v>
      </c>
      <c r="AF11" s="101">
        <v>1.8287037037037037E-3</v>
      </c>
      <c r="AG11" s="101">
        <v>1.0416666666666667E-3</v>
      </c>
      <c r="AH11" s="101">
        <f t="shared" si="4"/>
        <v>2.8703703703703703E-3</v>
      </c>
      <c r="AI11" s="102">
        <v>4</v>
      </c>
      <c r="AJ11" s="101">
        <v>2.627314814814815E-3</v>
      </c>
      <c r="AK11" s="101">
        <v>2.3148148148148146E-4</v>
      </c>
      <c r="AL11" s="101">
        <f t="shared" si="5"/>
        <v>2.8587962962962963E-3</v>
      </c>
      <c r="AM11" s="102">
        <v>1</v>
      </c>
      <c r="AN11" s="101">
        <v>1.6435185185185183E-3</v>
      </c>
      <c r="AO11" s="101">
        <v>0</v>
      </c>
      <c r="AP11" s="101">
        <f t="shared" si="6"/>
        <v>1.6435185185185183E-3</v>
      </c>
      <c r="AQ11" s="102">
        <v>1</v>
      </c>
      <c r="AR11" s="169">
        <f>E11+I11+M11+R11+V11+AA11+AE11+AI11+AM11+AQ11</f>
        <v>21</v>
      </c>
      <c r="AS11" s="102" t="s">
        <v>35</v>
      </c>
      <c r="AU11" s="171">
        <v>0.54166666666666663</v>
      </c>
      <c r="AV11" s="171">
        <v>0.66736111111111107</v>
      </c>
      <c r="AW11" s="172">
        <f t="shared" si="7"/>
        <v>0.12569444444444444</v>
      </c>
      <c r="AX11" s="173">
        <v>9.7222222222222224E-3</v>
      </c>
      <c r="AY11" s="182">
        <f t="shared" si="12"/>
        <v>0.11597222222222223</v>
      </c>
    </row>
    <row r="12" spans="1:51" s="20" customFormat="1" ht="18">
      <c r="A12" s="85"/>
      <c r="B12" s="83"/>
      <c r="C12" s="83"/>
      <c r="D12" s="83"/>
      <c r="E12" s="84"/>
      <c r="F12" s="83"/>
      <c r="G12" s="83"/>
      <c r="H12" s="83"/>
      <c r="I12" s="84"/>
      <c r="J12" s="83"/>
      <c r="K12" s="83"/>
      <c r="L12" s="83"/>
      <c r="M12" s="84"/>
      <c r="N12" s="83"/>
      <c r="O12" s="83"/>
      <c r="P12" s="83"/>
      <c r="Q12" s="84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4"/>
      <c r="AC12" s="86"/>
      <c r="AD12" s="84"/>
      <c r="AE12" s="83"/>
      <c r="AF12" s="83"/>
      <c r="AG12" s="83"/>
      <c r="AH12" s="84"/>
      <c r="AI12" s="87"/>
      <c r="AJ12" s="83"/>
      <c r="AK12" s="87"/>
      <c r="AL12" s="84"/>
      <c r="AM12" s="88"/>
      <c r="AN12" s="84"/>
      <c r="AP12" s="89"/>
      <c r="AQ12" s="89"/>
      <c r="AR12" s="89"/>
      <c r="AS12" s="90"/>
      <c r="AT12" s="91"/>
      <c r="AW12" s="164"/>
    </row>
    <row r="13" spans="1:51" ht="15.6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U13" s="7"/>
      <c r="AW13" s="1"/>
    </row>
    <row r="14" spans="1:51" ht="24.6">
      <c r="A14" s="7"/>
      <c r="B14" s="7"/>
      <c r="C14" s="7"/>
      <c r="D14" s="220" t="s">
        <v>166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161"/>
      <c r="AR14" s="7"/>
      <c r="AU14" s="7"/>
      <c r="AW14" s="1"/>
    </row>
    <row r="15" spans="1:51">
      <c r="A15" s="2"/>
      <c r="B15" s="2"/>
      <c r="AW15" s="1"/>
    </row>
    <row r="16" spans="1:51" s="20" customFormat="1" ht="15.75" customHeight="1">
      <c r="A16" s="243" t="s">
        <v>126</v>
      </c>
      <c r="B16" s="238" t="s">
        <v>28</v>
      </c>
      <c r="C16" s="239"/>
      <c r="D16" s="239"/>
      <c r="E16" s="240"/>
      <c r="F16" s="238" t="s">
        <v>64</v>
      </c>
      <c r="G16" s="239"/>
      <c r="H16" s="239"/>
      <c r="I16" s="240"/>
      <c r="J16" s="238" t="s">
        <v>71</v>
      </c>
      <c r="K16" s="239"/>
      <c r="L16" s="239"/>
      <c r="M16" s="240"/>
      <c r="N16" s="238" t="s">
        <v>120</v>
      </c>
      <c r="O16" s="239"/>
      <c r="P16" s="239"/>
      <c r="Q16" s="239"/>
      <c r="R16" s="240"/>
      <c r="S16" s="238" t="s">
        <v>27</v>
      </c>
      <c r="T16" s="239"/>
      <c r="U16" s="239"/>
      <c r="V16" s="240"/>
      <c r="W16" s="238" t="s">
        <v>123</v>
      </c>
      <c r="X16" s="239"/>
      <c r="Y16" s="239"/>
      <c r="Z16" s="239"/>
      <c r="AA16" s="240"/>
      <c r="AB16" s="238" t="s">
        <v>72</v>
      </c>
      <c r="AC16" s="239"/>
      <c r="AD16" s="239"/>
      <c r="AE16" s="239"/>
      <c r="AF16" s="238" t="s">
        <v>63</v>
      </c>
      <c r="AG16" s="239"/>
      <c r="AH16" s="239"/>
      <c r="AI16" s="240"/>
      <c r="AJ16" s="238" t="s">
        <v>74</v>
      </c>
      <c r="AK16" s="239"/>
      <c r="AL16" s="239"/>
      <c r="AM16" s="240"/>
      <c r="AN16" s="238" t="s">
        <v>75</v>
      </c>
      <c r="AO16" s="239"/>
      <c r="AP16" s="239"/>
      <c r="AQ16" s="240"/>
      <c r="AR16" s="236" t="s">
        <v>11</v>
      </c>
      <c r="AS16" s="236" t="s">
        <v>12</v>
      </c>
      <c r="AU16" s="234" t="s">
        <v>32</v>
      </c>
      <c r="AV16" s="234" t="s">
        <v>33</v>
      </c>
      <c r="AW16" s="234" t="s">
        <v>38</v>
      </c>
      <c r="AX16" s="234" t="s">
        <v>39</v>
      </c>
      <c r="AY16" s="234" t="s">
        <v>42</v>
      </c>
    </row>
    <row r="17" spans="1:51" s="20" customFormat="1" ht="31.2">
      <c r="A17" s="244"/>
      <c r="B17" s="5" t="s">
        <v>13</v>
      </c>
      <c r="C17" s="5" t="s">
        <v>14</v>
      </c>
      <c r="D17" s="5" t="s">
        <v>15</v>
      </c>
      <c r="E17" s="5" t="s">
        <v>16</v>
      </c>
      <c r="F17" s="5" t="s">
        <v>13</v>
      </c>
      <c r="G17" s="5" t="s">
        <v>14</v>
      </c>
      <c r="H17" s="5" t="s">
        <v>15</v>
      </c>
      <c r="I17" s="5" t="s">
        <v>16</v>
      </c>
      <c r="J17" s="5" t="s">
        <v>13</v>
      </c>
      <c r="K17" s="5" t="s">
        <v>14</v>
      </c>
      <c r="L17" s="5" t="s">
        <v>15</v>
      </c>
      <c r="M17" s="5" t="s">
        <v>16</v>
      </c>
      <c r="N17" s="5" t="s">
        <v>32</v>
      </c>
      <c r="O17" s="5" t="s">
        <v>33</v>
      </c>
      <c r="P17" s="5" t="s">
        <v>34</v>
      </c>
      <c r="Q17" s="80" t="s">
        <v>17</v>
      </c>
      <c r="R17" s="5" t="s">
        <v>16</v>
      </c>
      <c r="S17" s="194" t="s">
        <v>13</v>
      </c>
      <c r="T17" s="194" t="s">
        <v>14</v>
      </c>
      <c r="U17" s="194" t="s">
        <v>15</v>
      </c>
      <c r="V17" s="194" t="s">
        <v>16</v>
      </c>
      <c r="W17" s="194" t="s">
        <v>32</v>
      </c>
      <c r="X17" s="194" t="s">
        <v>33</v>
      </c>
      <c r="Y17" s="194" t="s">
        <v>34</v>
      </c>
      <c r="Z17" s="195" t="s">
        <v>17</v>
      </c>
      <c r="AA17" s="194" t="s">
        <v>16</v>
      </c>
      <c r="AB17" s="194" t="s">
        <v>13</v>
      </c>
      <c r="AC17" s="194" t="s">
        <v>14</v>
      </c>
      <c r="AD17" s="194" t="s">
        <v>15</v>
      </c>
      <c r="AE17" s="194" t="s">
        <v>16</v>
      </c>
      <c r="AF17" s="194" t="s">
        <v>13</v>
      </c>
      <c r="AG17" s="194" t="s">
        <v>14</v>
      </c>
      <c r="AH17" s="194" t="s">
        <v>15</v>
      </c>
      <c r="AI17" s="194" t="s">
        <v>16</v>
      </c>
      <c r="AJ17" s="194" t="s">
        <v>13</v>
      </c>
      <c r="AK17" s="194" t="s">
        <v>14</v>
      </c>
      <c r="AL17" s="194" t="s">
        <v>15</v>
      </c>
      <c r="AM17" s="194" t="s">
        <v>16</v>
      </c>
      <c r="AN17" s="194" t="s">
        <v>13</v>
      </c>
      <c r="AO17" s="194" t="s">
        <v>14</v>
      </c>
      <c r="AP17" s="194" t="s">
        <v>15</v>
      </c>
      <c r="AQ17" s="194" t="s">
        <v>16</v>
      </c>
      <c r="AR17" s="237"/>
      <c r="AS17" s="237"/>
      <c r="AU17" s="235"/>
      <c r="AV17" s="235"/>
      <c r="AW17" s="235"/>
      <c r="AX17" s="235"/>
      <c r="AY17" s="235"/>
    </row>
    <row r="18" spans="1:51" s="170" customFormat="1" ht="18">
      <c r="A18" s="72" t="s">
        <v>68</v>
      </c>
      <c r="B18" s="101">
        <v>5.8101851851851856E-3</v>
      </c>
      <c r="C18" s="101">
        <v>8.1018518518518516E-4</v>
      </c>
      <c r="D18" s="101">
        <f>B18+C18</f>
        <v>6.6203703703703711E-3</v>
      </c>
      <c r="E18" s="102">
        <v>2</v>
      </c>
      <c r="F18" s="101">
        <v>2.3726851851851851E-3</v>
      </c>
      <c r="G18" s="101">
        <v>1.3888888888888889E-3</v>
      </c>
      <c r="H18" s="101">
        <f t="shared" ref="H18:H20" si="13">F18+G18</f>
        <v>3.7615740740740743E-3</v>
      </c>
      <c r="I18" s="102">
        <v>3</v>
      </c>
      <c r="J18" s="101">
        <v>2.4652777777777776E-3</v>
      </c>
      <c r="K18" s="101">
        <v>1.3888888888888889E-3</v>
      </c>
      <c r="L18" s="101">
        <f>J18+K18</f>
        <v>3.8541666666666663E-3</v>
      </c>
      <c r="M18" s="102">
        <v>3</v>
      </c>
      <c r="N18" s="165">
        <v>0.5</v>
      </c>
      <c r="O18" s="165">
        <v>0.52222222222222225</v>
      </c>
      <c r="P18" s="165">
        <f>O18-N18</f>
        <v>2.2222222222222254E-2</v>
      </c>
      <c r="Q18" s="166">
        <v>2</v>
      </c>
      <c r="R18" s="167">
        <v>2</v>
      </c>
      <c r="S18" s="101">
        <v>2.1180555555555553E-3</v>
      </c>
      <c r="T18" s="101">
        <v>0</v>
      </c>
      <c r="U18" s="101">
        <f>S18+T18</f>
        <v>2.1180555555555553E-3</v>
      </c>
      <c r="V18" s="102">
        <v>2</v>
      </c>
      <c r="W18" s="165">
        <v>0.53055555555555556</v>
      </c>
      <c r="X18" s="165">
        <v>0.56180555555555556</v>
      </c>
      <c r="Y18" s="165">
        <f>X18-W18</f>
        <v>3.125E-2</v>
      </c>
      <c r="Z18" s="166">
        <v>6</v>
      </c>
      <c r="AA18" s="167">
        <v>1</v>
      </c>
      <c r="AB18" s="101">
        <v>5.1041666666666666E-3</v>
      </c>
      <c r="AC18" s="101">
        <v>0</v>
      </c>
      <c r="AD18" s="101">
        <f>AB18+AC18</f>
        <v>5.1041666666666666E-3</v>
      </c>
      <c r="AE18" s="102">
        <v>2</v>
      </c>
      <c r="AF18" s="101">
        <v>6.9444444444444441E-3</v>
      </c>
      <c r="AG18" s="101">
        <v>2.7777777777777779E-3</v>
      </c>
      <c r="AH18" s="101">
        <f>AF18+AG18</f>
        <v>9.7222222222222224E-3</v>
      </c>
      <c r="AI18" s="168">
        <v>1</v>
      </c>
      <c r="AJ18" s="101">
        <v>7.0486111111111105E-3</v>
      </c>
      <c r="AK18" s="101">
        <v>1.5046296296296294E-3</v>
      </c>
      <c r="AL18" s="101">
        <f>AJ18+AK18</f>
        <v>8.5532407407407397E-3</v>
      </c>
      <c r="AM18" s="102">
        <v>1</v>
      </c>
      <c r="AN18" s="101">
        <v>4.6527777777777774E-3</v>
      </c>
      <c r="AO18" s="101">
        <v>0</v>
      </c>
      <c r="AP18" s="101">
        <f>AN18+AO18</f>
        <v>4.6527777777777774E-3</v>
      </c>
      <c r="AQ18" s="102">
        <v>3</v>
      </c>
      <c r="AR18" s="169">
        <f>E18+I18+M18+R18+V18+AA18+AI18+AM18+AE18+AQ18</f>
        <v>20</v>
      </c>
      <c r="AS18" s="102" t="s">
        <v>36</v>
      </c>
      <c r="AU18" s="171">
        <v>0.46527777777777773</v>
      </c>
      <c r="AV18" s="171">
        <v>0.62291666666666667</v>
      </c>
      <c r="AW18" s="172">
        <f>AV18-AU18</f>
        <v>0.15763888888888894</v>
      </c>
      <c r="AX18" s="173">
        <v>7.6388888888888886E-3</v>
      </c>
      <c r="AY18" s="178">
        <f>AW18-AX18</f>
        <v>0.15000000000000005</v>
      </c>
    </row>
    <row r="19" spans="1:51" s="175" customFormat="1" ht="36">
      <c r="A19" s="72" t="s">
        <v>69</v>
      </c>
      <c r="B19" s="101">
        <v>5.8912037037037032E-3</v>
      </c>
      <c r="C19" s="101">
        <v>1.3888888888888889E-3</v>
      </c>
      <c r="D19" s="101">
        <f>B19+C19</f>
        <v>7.2800925925925923E-3</v>
      </c>
      <c r="E19" s="102">
        <v>3</v>
      </c>
      <c r="F19" s="101">
        <v>2.5925925925925925E-3</v>
      </c>
      <c r="G19" s="101">
        <v>0</v>
      </c>
      <c r="H19" s="101">
        <f t="shared" si="13"/>
        <v>2.5925925925925925E-3</v>
      </c>
      <c r="I19" s="102">
        <v>1</v>
      </c>
      <c r="J19" s="101">
        <v>2.2453703703703702E-3</v>
      </c>
      <c r="K19" s="101">
        <v>0</v>
      </c>
      <c r="L19" s="101">
        <f t="shared" ref="L19:L20" si="14">J19+K19</f>
        <v>2.2453703703703702E-3</v>
      </c>
      <c r="M19" s="102">
        <v>1</v>
      </c>
      <c r="N19" s="165">
        <v>0.60277777777777775</v>
      </c>
      <c r="O19" s="165">
        <v>0.62152777777777779</v>
      </c>
      <c r="P19" s="165">
        <f>O19-N19</f>
        <v>1.8750000000000044E-2</v>
      </c>
      <c r="Q19" s="166">
        <v>1</v>
      </c>
      <c r="R19" s="167">
        <v>1</v>
      </c>
      <c r="S19" s="101">
        <v>1.8750000000000001E-3</v>
      </c>
      <c r="T19" s="101">
        <v>3.4722222222222224E-4</v>
      </c>
      <c r="U19" s="101">
        <f t="shared" ref="U19:U20" si="15">S19+T19</f>
        <v>2.2222222222222222E-3</v>
      </c>
      <c r="V19" s="102">
        <v>3</v>
      </c>
      <c r="W19" s="165">
        <v>0.62847222222222221</v>
      </c>
      <c r="X19" s="165">
        <v>0.66388888888888886</v>
      </c>
      <c r="Y19" s="165">
        <f>X19-W19</f>
        <v>3.5416666666666652E-2</v>
      </c>
      <c r="Z19" s="166">
        <v>3</v>
      </c>
      <c r="AA19" s="167">
        <v>2</v>
      </c>
      <c r="AB19" s="101">
        <v>4.7685185185185183E-3</v>
      </c>
      <c r="AC19" s="101">
        <v>6.9444444444444447E-4</v>
      </c>
      <c r="AD19" s="101">
        <f t="shared" ref="AD19:AD20" si="16">AB19+AC19</f>
        <v>5.4629629629629629E-3</v>
      </c>
      <c r="AE19" s="102">
        <v>3</v>
      </c>
      <c r="AF19" s="101">
        <v>6.9444444444444441E-3</v>
      </c>
      <c r="AG19" s="101">
        <v>4.1666666666666666E-3</v>
      </c>
      <c r="AH19" s="101">
        <f t="shared" ref="AH19:AH20" si="17">AF19+AG19</f>
        <v>1.111111111111111E-2</v>
      </c>
      <c r="AI19" s="168">
        <v>2</v>
      </c>
      <c r="AJ19" s="101">
        <v>7.3263888888888892E-3</v>
      </c>
      <c r="AK19" s="101">
        <v>2.7777777777777779E-3</v>
      </c>
      <c r="AL19" s="101">
        <f t="shared" ref="AL19:AL20" si="18">AJ19+AK19</f>
        <v>1.0104166666666668E-2</v>
      </c>
      <c r="AM19" s="102">
        <v>2</v>
      </c>
      <c r="AN19" s="101">
        <v>3.8888888888888883E-3</v>
      </c>
      <c r="AO19" s="101">
        <v>0</v>
      </c>
      <c r="AP19" s="101">
        <f t="shared" ref="AP19:AP20" si="19">AN19+AO19</f>
        <v>3.8888888888888883E-3</v>
      </c>
      <c r="AQ19" s="102">
        <v>1</v>
      </c>
      <c r="AR19" s="169">
        <f t="shared" ref="AR19:AR20" si="20">E19+I19+M19+R19+V19+AA19+AI19+AM19+AE19+AQ19</f>
        <v>19</v>
      </c>
      <c r="AS19" s="102" t="s">
        <v>35</v>
      </c>
      <c r="AU19" s="176">
        <v>0.56944444444444442</v>
      </c>
      <c r="AV19" s="176">
        <v>0.73611111111111116</v>
      </c>
      <c r="AW19" s="177">
        <f t="shared" ref="AW19:AW20" si="21">AV19-AU19</f>
        <v>0.16666666666666674</v>
      </c>
      <c r="AX19" s="173">
        <v>1.8055555555555557E-2</v>
      </c>
      <c r="AY19" s="182">
        <f>AW19-AX19</f>
        <v>0.14861111111111119</v>
      </c>
    </row>
    <row r="20" spans="1:51" s="170" customFormat="1" ht="18">
      <c r="A20" s="72" t="s">
        <v>70</v>
      </c>
      <c r="B20" s="101">
        <v>2.9513888888888888E-3</v>
      </c>
      <c r="C20" s="101">
        <v>1.6203703703703703E-3</v>
      </c>
      <c r="D20" s="101">
        <f t="shared" ref="D20" si="22">B20+C20</f>
        <v>4.5717592592592589E-3</v>
      </c>
      <c r="E20" s="102">
        <v>1</v>
      </c>
      <c r="F20" s="101">
        <v>1.6203703703703703E-3</v>
      </c>
      <c r="G20" s="101">
        <v>1.5046296296296294E-3</v>
      </c>
      <c r="H20" s="101">
        <f t="shared" si="13"/>
        <v>3.1249999999999997E-3</v>
      </c>
      <c r="I20" s="102">
        <v>2</v>
      </c>
      <c r="J20" s="101">
        <v>2.2453703703703702E-3</v>
      </c>
      <c r="K20" s="101">
        <v>3.4722222222222224E-4</v>
      </c>
      <c r="L20" s="101">
        <f t="shared" si="14"/>
        <v>2.5925925925925925E-3</v>
      </c>
      <c r="M20" s="102">
        <v>2</v>
      </c>
      <c r="N20" s="165">
        <v>0.52083333333333337</v>
      </c>
      <c r="O20" s="165">
        <v>0.54861111111111105</v>
      </c>
      <c r="P20" s="165">
        <f t="shared" ref="P20" si="23">O20-N20</f>
        <v>2.7777777777777679E-2</v>
      </c>
      <c r="Q20" s="166">
        <v>4</v>
      </c>
      <c r="R20" s="167">
        <v>3</v>
      </c>
      <c r="S20" s="101">
        <v>1.4467592592592594E-3</v>
      </c>
      <c r="T20" s="101">
        <v>0</v>
      </c>
      <c r="U20" s="101">
        <f t="shared" si="15"/>
        <v>1.4467592592592594E-3</v>
      </c>
      <c r="V20" s="102">
        <v>1</v>
      </c>
      <c r="W20" s="165">
        <v>0.5541666666666667</v>
      </c>
      <c r="X20" s="165">
        <v>0.60972222222222217</v>
      </c>
      <c r="Y20" s="165">
        <f t="shared" ref="Y20" si="24">X20-W20</f>
        <v>5.5555555555555469E-2</v>
      </c>
      <c r="Z20" s="166">
        <v>6</v>
      </c>
      <c r="AA20" s="167">
        <v>3</v>
      </c>
      <c r="AB20" s="101">
        <v>4.31712962962963E-3</v>
      </c>
      <c r="AC20" s="101">
        <v>0</v>
      </c>
      <c r="AD20" s="101">
        <f t="shared" si="16"/>
        <v>4.31712962962963E-3</v>
      </c>
      <c r="AE20" s="102">
        <v>1</v>
      </c>
      <c r="AF20" s="101">
        <v>6.9444444444444441E-3</v>
      </c>
      <c r="AG20" s="101">
        <v>5.5555555555555558E-3</v>
      </c>
      <c r="AH20" s="101">
        <f t="shared" si="17"/>
        <v>1.2500000000000001E-2</v>
      </c>
      <c r="AI20" s="168">
        <v>3</v>
      </c>
      <c r="AJ20" s="101">
        <v>1.0092592592592592E-2</v>
      </c>
      <c r="AK20" s="101">
        <v>1.736111111111111E-3</v>
      </c>
      <c r="AL20" s="101">
        <f t="shared" si="18"/>
        <v>1.1828703703703702E-2</v>
      </c>
      <c r="AM20" s="102">
        <v>3</v>
      </c>
      <c r="AN20" s="101">
        <v>3.8888888888888883E-3</v>
      </c>
      <c r="AO20" s="101">
        <v>0</v>
      </c>
      <c r="AP20" s="101">
        <f t="shared" si="19"/>
        <v>3.8888888888888883E-3</v>
      </c>
      <c r="AQ20" s="102">
        <v>1</v>
      </c>
      <c r="AR20" s="169">
        <f t="shared" si="20"/>
        <v>20</v>
      </c>
      <c r="AS20" s="102" t="s">
        <v>37</v>
      </c>
      <c r="AU20" s="171">
        <v>0.49305555555555558</v>
      </c>
      <c r="AV20" s="171">
        <v>0.66666666666666663</v>
      </c>
      <c r="AW20" s="172">
        <f t="shared" si="21"/>
        <v>0.17361111111111105</v>
      </c>
      <c r="AX20" s="173">
        <v>5.5555555555555558E-3</v>
      </c>
      <c r="AY20" s="178">
        <f t="shared" ref="AY20" si="25">AW20-AX20</f>
        <v>0.16805555555555549</v>
      </c>
    </row>
    <row r="21" spans="1:51" ht="15.6">
      <c r="A21" s="25"/>
      <c r="B21" s="3"/>
      <c r="C21" s="3"/>
      <c r="O21" s="1"/>
    </row>
    <row r="22" spans="1:51" ht="17.399999999999999" customHeight="1">
      <c r="A22" s="25"/>
      <c r="B22" s="3"/>
      <c r="C22" s="3"/>
      <c r="O22" s="1"/>
    </row>
    <row r="23" spans="1:51" ht="24.6">
      <c r="A23" s="2"/>
      <c r="B23" s="2"/>
      <c r="D23" s="220" t="s">
        <v>167</v>
      </c>
      <c r="E23" s="4"/>
      <c r="O23" s="1"/>
    </row>
    <row r="24" spans="1:51" ht="16.8" customHeight="1">
      <c r="A24" s="2"/>
      <c r="B24" s="2"/>
      <c r="D24" s="92"/>
      <c r="E24" s="4"/>
      <c r="O24" s="1"/>
    </row>
    <row r="25" spans="1:51" s="20" customFormat="1" ht="15.75" customHeight="1">
      <c r="A25" s="243" t="s">
        <v>127</v>
      </c>
      <c r="B25" s="241" t="s">
        <v>28</v>
      </c>
      <c r="C25" s="241"/>
      <c r="D25" s="241"/>
      <c r="E25" s="241"/>
      <c r="F25" s="241" t="s">
        <v>64</v>
      </c>
      <c r="G25" s="241"/>
      <c r="H25" s="241"/>
      <c r="I25" s="241"/>
      <c r="J25" s="241" t="s">
        <v>71</v>
      </c>
      <c r="K25" s="241"/>
      <c r="L25" s="241"/>
      <c r="M25" s="241"/>
      <c r="N25" s="241" t="s">
        <v>120</v>
      </c>
      <c r="O25" s="241"/>
      <c r="P25" s="241"/>
      <c r="Q25" s="241"/>
      <c r="R25" s="241"/>
      <c r="S25" s="238" t="s">
        <v>27</v>
      </c>
      <c r="T25" s="239"/>
      <c r="U25" s="239"/>
      <c r="V25" s="240"/>
      <c r="W25" s="238" t="s">
        <v>125</v>
      </c>
      <c r="X25" s="239"/>
      <c r="Y25" s="239"/>
      <c r="Z25" s="239"/>
      <c r="AA25" s="240"/>
      <c r="AB25" s="238" t="s">
        <v>63</v>
      </c>
      <c r="AC25" s="239"/>
      <c r="AD25" s="239"/>
      <c r="AE25" s="240"/>
      <c r="AF25" s="241" t="s">
        <v>21</v>
      </c>
      <c r="AG25" s="241"/>
      <c r="AH25" s="241"/>
      <c r="AI25" s="241"/>
      <c r="AJ25" s="238" t="s">
        <v>72</v>
      </c>
      <c r="AK25" s="239"/>
      <c r="AL25" s="239"/>
      <c r="AM25" s="240"/>
      <c r="AN25" s="238" t="s">
        <v>73</v>
      </c>
      <c r="AO25" s="239"/>
      <c r="AP25" s="239"/>
      <c r="AQ25" s="240"/>
      <c r="AR25" s="236" t="s">
        <v>11</v>
      </c>
      <c r="AS25" s="236" t="s">
        <v>12</v>
      </c>
      <c r="AU25" s="234" t="s">
        <v>32</v>
      </c>
      <c r="AV25" s="234" t="s">
        <v>33</v>
      </c>
      <c r="AW25" s="234" t="s">
        <v>38</v>
      </c>
      <c r="AX25" s="234" t="s">
        <v>39</v>
      </c>
      <c r="AY25" s="234" t="s">
        <v>42</v>
      </c>
    </row>
    <row r="26" spans="1:51" s="20" customFormat="1" ht="31.2">
      <c r="A26" s="244"/>
      <c r="B26" s="5" t="s">
        <v>13</v>
      </c>
      <c r="C26" s="5" t="s">
        <v>14</v>
      </c>
      <c r="D26" s="5" t="s">
        <v>15</v>
      </c>
      <c r="E26" s="5" t="s">
        <v>16</v>
      </c>
      <c r="F26" s="5" t="s">
        <v>13</v>
      </c>
      <c r="G26" s="5" t="s">
        <v>14</v>
      </c>
      <c r="H26" s="5" t="s">
        <v>15</v>
      </c>
      <c r="I26" s="5" t="s">
        <v>16</v>
      </c>
      <c r="J26" s="5" t="s">
        <v>13</v>
      </c>
      <c r="K26" s="5" t="s">
        <v>14</v>
      </c>
      <c r="L26" s="5" t="s">
        <v>15</v>
      </c>
      <c r="M26" s="5" t="s">
        <v>16</v>
      </c>
      <c r="N26" s="5" t="s">
        <v>32</v>
      </c>
      <c r="O26" s="5" t="s">
        <v>33</v>
      </c>
      <c r="P26" s="5" t="s">
        <v>34</v>
      </c>
      <c r="Q26" s="80" t="s">
        <v>17</v>
      </c>
      <c r="R26" s="5" t="s">
        <v>16</v>
      </c>
      <c r="S26" s="5" t="s">
        <v>13</v>
      </c>
      <c r="T26" s="5" t="s">
        <v>14</v>
      </c>
      <c r="U26" s="5" t="s">
        <v>15</v>
      </c>
      <c r="V26" s="5" t="s">
        <v>16</v>
      </c>
      <c r="W26" s="5" t="s">
        <v>32</v>
      </c>
      <c r="X26" s="5" t="s">
        <v>33</v>
      </c>
      <c r="Y26" s="5" t="s">
        <v>34</v>
      </c>
      <c r="Z26" s="80" t="s">
        <v>17</v>
      </c>
      <c r="AA26" s="5" t="s">
        <v>16</v>
      </c>
      <c r="AB26" s="5" t="s">
        <v>13</v>
      </c>
      <c r="AC26" s="5" t="s">
        <v>14</v>
      </c>
      <c r="AD26" s="5" t="s">
        <v>15</v>
      </c>
      <c r="AE26" s="5" t="s">
        <v>16</v>
      </c>
      <c r="AF26" s="5" t="s">
        <v>13</v>
      </c>
      <c r="AG26" s="5" t="s">
        <v>14</v>
      </c>
      <c r="AH26" s="5" t="s">
        <v>15</v>
      </c>
      <c r="AI26" s="5" t="s">
        <v>16</v>
      </c>
      <c r="AJ26" s="5" t="s">
        <v>13</v>
      </c>
      <c r="AK26" s="5" t="s">
        <v>14</v>
      </c>
      <c r="AL26" s="5" t="s">
        <v>15</v>
      </c>
      <c r="AM26" s="5" t="s">
        <v>16</v>
      </c>
      <c r="AN26" s="5" t="s">
        <v>13</v>
      </c>
      <c r="AO26" s="5" t="s">
        <v>14</v>
      </c>
      <c r="AP26" s="5" t="s">
        <v>15</v>
      </c>
      <c r="AQ26" s="5" t="s">
        <v>16</v>
      </c>
      <c r="AR26" s="237"/>
      <c r="AS26" s="237"/>
      <c r="AU26" s="235"/>
      <c r="AV26" s="235"/>
      <c r="AW26" s="235"/>
      <c r="AX26" s="235"/>
      <c r="AY26" s="235"/>
    </row>
    <row r="27" spans="1:51" s="170" customFormat="1" ht="18">
      <c r="A27" s="72" t="s">
        <v>81</v>
      </c>
      <c r="B27" s="101">
        <v>6.1574074074074074E-3</v>
      </c>
      <c r="C27" s="101">
        <v>2.3148148148148146E-4</v>
      </c>
      <c r="D27" s="101">
        <f>B27+C27</f>
        <v>6.3888888888888893E-3</v>
      </c>
      <c r="E27" s="102">
        <v>2</v>
      </c>
      <c r="F27" s="101">
        <v>8.449074074074075E-4</v>
      </c>
      <c r="G27" s="101">
        <v>3.4722222222222224E-4</v>
      </c>
      <c r="H27" s="101">
        <f t="shared" ref="H27:H29" si="26">F27+G27</f>
        <v>1.1921296296296298E-3</v>
      </c>
      <c r="I27" s="102">
        <v>1</v>
      </c>
      <c r="J27" s="101">
        <v>4.7800925925925919E-3</v>
      </c>
      <c r="K27" s="101">
        <v>3.1249999999999997E-3</v>
      </c>
      <c r="L27" s="101">
        <f>J27+K27</f>
        <v>7.905092592592592E-3</v>
      </c>
      <c r="M27" s="102">
        <v>2</v>
      </c>
      <c r="N27" s="165">
        <v>0.49027777777777781</v>
      </c>
      <c r="O27" s="165">
        <v>0.51041666666666663</v>
      </c>
      <c r="P27" s="165">
        <f>O27-N27</f>
        <v>2.0138888888888817E-2</v>
      </c>
      <c r="Q27" s="166">
        <v>3</v>
      </c>
      <c r="R27" s="167">
        <v>2</v>
      </c>
      <c r="S27" s="101">
        <v>1.0532407407407407E-3</v>
      </c>
      <c r="T27" s="101">
        <v>6.9444444444444447E-4</v>
      </c>
      <c r="U27" s="101">
        <f>S27+T27</f>
        <v>1.747685185185185E-3</v>
      </c>
      <c r="V27" s="102">
        <v>1</v>
      </c>
      <c r="W27" s="165">
        <v>0.51388888888888895</v>
      </c>
      <c r="X27" s="165">
        <v>0.55277777777777781</v>
      </c>
      <c r="Y27" s="165">
        <f>X27-W27</f>
        <v>3.8888888888888862E-2</v>
      </c>
      <c r="Z27" s="166">
        <v>2</v>
      </c>
      <c r="AA27" s="167">
        <v>3</v>
      </c>
      <c r="AB27" s="101">
        <v>1.5740740740740741E-3</v>
      </c>
      <c r="AC27" s="101">
        <v>0</v>
      </c>
      <c r="AD27" s="101">
        <f>AB27+AC27</f>
        <v>1.5740740740740741E-3</v>
      </c>
      <c r="AE27" s="168">
        <v>2</v>
      </c>
      <c r="AF27" s="101">
        <v>1.8518518518518517E-3</v>
      </c>
      <c r="AG27" s="101">
        <v>3.4722222222222224E-4</v>
      </c>
      <c r="AH27" s="101">
        <f>AF27+AG27</f>
        <v>2.1990740740740738E-3</v>
      </c>
      <c r="AI27" s="102">
        <v>1</v>
      </c>
      <c r="AJ27" s="181">
        <v>2.4320601851851851E-3</v>
      </c>
      <c r="AK27" s="101">
        <v>5.7870370370370378E-4</v>
      </c>
      <c r="AL27" s="181">
        <f>AJ27+AK27</f>
        <v>3.0107638888888888E-3</v>
      </c>
      <c r="AM27" s="102">
        <v>1</v>
      </c>
      <c r="AN27" s="101">
        <v>1.5972222222222221E-3</v>
      </c>
      <c r="AO27" s="101">
        <v>0</v>
      </c>
      <c r="AP27" s="101">
        <f>AN27+AO27</f>
        <v>1.5972222222222221E-3</v>
      </c>
      <c r="AQ27" s="102">
        <v>1</v>
      </c>
      <c r="AR27" s="169">
        <f>E27+I27+M27+R27+V27+AA27+AE27+AQ27+AM27+AI27</f>
        <v>16</v>
      </c>
      <c r="AS27" s="102" t="s">
        <v>35</v>
      </c>
      <c r="AU27" s="171">
        <v>0.45833333333333331</v>
      </c>
      <c r="AV27" s="171">
        <v>0.59097222222222223</v>
      </c>
      <c r="AW27" s="171">
        <f>AV27-AU27</f>
        <v>0.13263888888888892</v>
      </c>
      <c r="AX27" s="173">
        <v>0</v>
      </c>
      <c r="AY27" s="182">
        <f>AW27-AX27</f>
        <v>0.13263888888888892</v>
      </c>
    </row>
    <row r="28" spans="1:51" s="175" customFormat="1" ht="18">
      <c r="A28" s="72" t="s">
        <v>70</v>
      </c>
      <c r="B28" s="101">
        <v>4.0393518518518521E-3</v>
      </c>
      <c r="C28" s="101">
        <v>2.3148148148148146E-4</v>
      </c>
      <c r="D28" s="101">
        <f>B28+C28</f>
        <v>4.2708333333333339E-3</v>
      </c>
      <c r="E28" s="102">
        <v>1</v>
      </c>
      <c r="F28" s="101">
        <v>1.4583333333333334E-3</v>
      </c>
      <c r="G28" s="101">
        <v>3.4722222222222224E-4</v>
      </c>
      <c r="H28" s="101">
        <f t="shared" si="26"/>
        <v>1.8055555555555557E-3</v>
      </c>
      <c r="I28" s="102">
        <v>4</v>
      </c>
      <c r="J28" s="101">
        <v>4.8148148148148152E-3</v>
      </c>
      <c r="K28" s="101">
        <v>9.2592592592592585E-4</v>
      </c>
      <c r="L28" s="101">
        <f t="shared" ref="L28:L29" si="27">J28+K28</f>
        <v>5.7407407407407407E-3</v>
      </c>
      <c r="M28" s="102">
        <v>1</v>
      </c>
      <c r="N28" s="165">
        <v>0.50624999999999998</v>
      </c>
      <c r="O28" s="165">
        <v>0.52500000000000002</v>
      </c>
      <c r="P28" s="165">
        <f>O28-N28</f>
        <v>1.8750000000000044E-2</v>
      </c>
      <c r="Q28" s="166">
        <v>2</v>
      </c>
      <c r="R28" s="167">
        <v>3</v>
      </c>
      <c r="S28" s="101">
        <v>2.0601851851851853E-3</v>
      </c>
      <c r="T28" s="101">
        <v>0</v>
      </c>
      <c r="U28" s="101">
        <f t="shared" ref="U28:U29" si="28">S28+T28</f>
        <v>2.0601851851851853E-3</v>
      </c>
      <c r="V28" s="102">
        <v>2</v>
      </c>
      <c r="W28" s="165">
        <v>0.52500000000000002</v>
      </c>
      <c r="X28" s="165">
        <v>0.54166666666666663</v>
      </c>
      <c r="Y28" s="165">
        <f>X28-W28</f>
        <v>1.6666666666666607E-2</v>
      </c>
      <c r="Z28" s="166">
        <v>1</v>
      </c>
      <c r="AA28" s="167">
        <v>1</v>
      </c>
      <c r="AB28" s="101">
        <v>2.6041666666666665E-3</v>
      </c>
      <c r="AC28" s="101">
        <v>0</v>
      </c>
      <c r="AD28" s="101">
        <f t="shared" ref="AD28:AD29" si="29">AB28+AC28</f>
        <v>2.6041666666666665E-3</v>
      </c>
      <c r="AE28" s="168">
        <v>3</v>
      </c>
      <c r="AF28" s="101">
        <v>1.736111111111111E-3</v>
      </c>
      <c r="AG28" s="101">
        <v>5.7870370370370378E-4</v>
      </c>
      <c r="AH28" s="101">
        <f t="shared" ref="AH28:AH29" si="30">AF28+AG28</f>
        <v>2.3148148148148147E-3</v>
      </c>
      <c r="AI28" s="102">
        <v>2</v>
      </c>
      <c r="AJ28" s="181">
        <v>2.6658564814814813E-3</v>
      </c>
      <c r="AK28" s="101">
        <v>3.4722222222222224E-4</v>
      </c>
      <c r="AL28" s="181">
        <f t="shared" ref="AL28:AL29" si="31">AJ28+AK28</f>
        <v>3.0130787037037036E-3</v>
      </c>
      <c r="AM28" s="102">
        <v>2</v>
      </c>
      <c r="AN28" s="101">
        <v>2.8124999999999995E-3</v>
      </c>
      <c r="AO28" s="101">
        <v>0</v>
      </c>
      <c r="AP28" s="101">
        <f t="shared" ref="AP28:AP29" si="32">AN28+AO28</f>
        <v>2.8124999999999995E-3</v>
      </c>
      <c r="AQ28" s="102">
        <v>2</v>
      </c>
      <c r="AR28" s="169">
        <f t="shared" ref="AR28:AR29" si="33">E28+I28+M28+R28+V28+AA28+AE28+AQ28+AM28+AI28</f>
        <v>21</v>
      </c>
      <c r="AS28" s="102" t="s">
        <v>36</v>
      </c>
      <c r="AU28" s="171">
        <v>0.47222222222222227</v>
      </c>
      <c r="AV28" s="171">
        <v>0.58472222222222225</v>
      </c>
      <c r="AW28" s="171">
        <f t="shared" ref="AW28:AW29" si="34">AV28-AU28</f>
        <v>0.11249999999999999</v>
      </c>
      <c r="AX28" s="173">
        <v>1.0416666666666666E-2</v>
      </c>
      <c r="AY28" s="182">
        <f>AW28-AX28</f>
        <v>0.10208333333333332</v>
      </c>
    </row>
    <row r="29" spans="1:51" s="170" customFormat="1" ht="18">
      <c r="A29" s="72" t="s">
        <v>58</v>
      </c>
      <c r="B29" s="101">
        <v>5.9606481481481489E-3</v>
      </c>
      <c r="C29" s="101">
        <v>2.0833333333333333E-3</v>
      </c>
      <c r="D29" s="101">
        <f t="shared" ref="D29" si="35">B29+C29</f>
        <v>8.0439814814814818E-3</v>
      </c>
      <c r="E29" s="102">
        <v>3</v>
      </c>
      <c r="F29" s="101">
        <v>1.5509259259259261E-3</v>
      </c>
      <c r="G29" s="101">
        <v>0</v>
      </c>
      <c r="H29" s="101">
        <f t="shared" si="26"/>
        <v>1.5509259259259261E-3</v>
      </c>
      <c r="I29" s="102">
        <v>2</v>
      </c>
      <c r="J29" s="101">
        <v>1.0486111111111111E-2</v>
      </c>
      <c r="K29" s="101">
        <v>3.1249999999999997E-3</v>
      </c>
      <c r="L29" s="101">
        <f t="shared" si="27"/>
        <v>1.361111111111111E-2</v>
      </c>
      <c r="M29" s="102">
        <v>3</v>
      </c>
      <c r="N29" s="165">
        <v>0.54583333333333328</v>
      </c>
      <c r="O29" s="165">
        <v>0.55902777777777779</v>
      </c>
      <c r="P29" s="165">
        <f t="shared" ref="P29" si="36">O29-N29</f>
        <v>1.3194444444444509E-2</v>
      </c>
      <c r="Q29" s="166">
        <v>4</v>
      </c>
      <c r="R29" s="167">
        <v>1</v>
      </c>
      <c r="S29" s="101">
        <v>2.9513888888888888E-3</v>
      </c>
      <c r="T29" s="101">
        <v>0</v>
      </c>
      <c r="U29" s="101">
        <f t="shared" si="28"/>
        <v>2.9513888888888888E-3</v>
      </c>
      <c r="V29" s="102">
        <v>3</v>
      </c>
      <c r="W29" s="165">
        <v>0.5805555555555556</v>
      </c>
      <c r="X29" s="165">
        <v>0.61249999999999993</v>
      </c>
      <c r="Y29" s="165">
        <f t="shared" ref="Y29" si="37">X29-W29</f>
        <v>3.1944444444444331E-2</v>
      </c>
      <c r="Z29" s="166">
        <v>0</v>
      </c>
      <c r="AA29" s="167">
        <v>2</v>
      </c>
      <c r="AB29" s="101">
        <v>1.25E-3</v>
      </c>
      <c r="AC29" s="101">
        <v>1.1574074074074073E-4</v>
      </c>
      <c r="AD29" s="101">
        <f t="shared" si="29"/>
        <v>1.3657407407407407E-3</v>
      </c>
      <c r="AE29" s="168">
        <v>1</v>
      </c>
      <c r="AF29" s="101">
        <v>2.488425925925926E-3</v>
      </c>
      <c r="AG29" s="101">
        <v>2.4305555555555556E-3</v>
      </c>
      <c r="AH29" s="101">
        <f t="shared" si="30"/>
        <v>4.9189814814814816E-3</v>
      </c>
      <c r="AI29" s="102">
        <v>3</v>
      </c>
      <c r="AJ29" s="181">
        <v>4.5601851851851853E-3</v>
      </c>
      <c r="AK29" s="101">
        <v>1.0416666666666667E-3</v>
      </c>
      <c r="AL29" s="181">
        <f t="shared" si="31"/>
        <v>5.6018518518518518E-3</v>
      </c>
      <c r="AM29" s="102">
        <v>3</v>
      </c>
      <c r="AN29" s="101">
        <v>3.0671296296296297E-3</v>
      </c>
      <c r="AO29" s="101">
        <v>0</v>
      </c>
      <c r="AP29" s="101">
        <f t="shared" si="32"/>
        <v>3.0671296296296297E-3</v>
      </c>
      <c r="AQ29" s="102">
        <v>3</v>
      </c>
      <c r="AR29" s="169">
        <f t="shared" si="33"/>
        <v>24</v>
      </c>
      <c r="AS29" s="102" t="s">
        <v>37</v>
      </c>
      <c r="AU29" s="171">
        <v>0.4861111111111111</v>
      </c>
      <c r="AV29" s="171">
        <v>0.63888888888888895</v>
      </c>
      <c r="AW29" s="171">
        <f t="shared" si="34"/>
        <v>0.15277777777777785</v>
      </c>
      <c r="AX29" s="173">
        <v>1.2499999999999999E-2</v>
      </c>
      <c r="AY29" s="182">
        <f t="shared" ref="AY29" si="38">AW29-AX29</f>
        <v>0.14027777777777783</v>
      </c>
    </row>
    <row r="30" spans="1:51" s="170" customFormat="1" ht="18">
      <c r="A30" s="135"/>
      <c r="B30" s="221"/>
      <c r="C30" s="221"/>
      <c r="D30" s="221"/>
      <c r="E30" s="222"/>
      <c r="F30" s="221"/>
      <c r="G30" s="221"/>
      <c r="H30" s="221"/>
      <c r="I30" s="222"/>
      <c r="J30" s="221"/>
      <c r="K30" s="221"/>
      <c r="L30" s="221"/>
      <c r="M30" s="222"/>
      <c r="N30" s="223"/>
      <c r="O30" s="223"/>
      <c r="P30" s="223"/>
      <c r="Q30" s="224"/>
      <c r="R30" s="225"/>
      <c r="S30" s="221"/>
      <c r="T30" s="221"/>
      <c r="U30" s="221"/>
      <c r="V30" s="222"/>
      <c r="W30" s="223"/>
      <c r="X30" s="223"/>
      <c r="Y30" s="223"/>
      <c r="Z30" s="224"/>
      <c r="AA30" s="225"/>
      <c r="AB30" s="221"/>
      <c r="AC30" s="221"/>
      <c r="AD30" s="221"/>
      <c r="AE30" s="226"/>
      <c r="AF30" s="221"/>
      <c r="AG30" s="221"/>
      <c r="AH30" s="221"/>
      <c r="AI30" s="222"/>
      <c r="AJ30" s="227"/>
      <c r="AK30" s="221"/>
      <c r="AL30" s="227"/>
      <c r="AM30" s="222"/>
      <c r="AN30" s="221"/>
      <c r="AO30" s="221"/>
      <c r="AP30" s="221"/>
      <c r="AQ30" s="222"/>
      <c r="AR30" s="228"/>
      <c r="AS30" s="222"/>
      <c r="AU30" s="229"/>
      <c r="AV30" s="229"/>
      <c r="AW30" s="229"/>
      <c r="AX30" s="230"/>
      <c r="AY30" s="231"/>
    </row>
    <row r="31" spans="1:51" ht="12" customHeight="1">
      <c r="A31" s="3"/>
      <c r="B31" s="3"/>
      <c r="C31" s="3"/>
      <c r="O31" s="1"/>
      <c r="AS31" s="119"/>
      <c r="AT31" s="103"/>
      <c r="AU31" s="103"/>
      <c r="AV31" s="103"/>
    </row>
    <row r="32" spans="1:51" ht="31.05" customHeight="1">
      <c r="A32" s="2"/>
      <c r="B32" s="2"/>
      <c r="D32" s="220" t="s">
        <v>168</v>
      </c>
      <c r="F32" s="4"/>
    </row>
    <row r="33" spans="1:51" ht="17.399999999999999" customHeight="1"/>
    <row r="34" spans="1:51" s="20" customFormat="1" ht="15.75" customHeight="1">
      <c r="A34" s="243" t="s">
        <v>128</v>
      </c>
      <c r="B34" s="238" t="s">
        <v>28</v>
      </c>
      <c r="C34" s="239"/>
      <c r="D34" s="239"/>
      <c r="E34" s="240"/>
      <c r="F34" s="238" t="s">
        <v>64</v>
      </c>
      <c r="G34" s="239"/>
      <c r="H34" s="239"/>
      <c r="I34" s="240"/>
      <c r="J34" s="238" t="s">
        <v>71</v>
      </c>
      <c r="K34" s="239"/>
      <c r="L34" s="239"/>
      <c r="M34" s="240"/>
      <c r="N34" s="238" t="s">
        <v>120</v>
      </c>
      <c r="O34" s="239"/>
      <c r="P34" s="239"/>
      <c r="Q34" s="239"/>
      <c r="R34" s="240"/>
      <c r="S34" s="238" t="s">
        <v>27</v>
      </c>
      <c r="T34" s="239"/>
      <c r="U34" s="239"/>
      <c r="V34" s="240"/>
      <c r="W34" s="238" t="s">
        <v>124</v>
      </c>
      <c r="X34" s="239"/>
      <c r="Y34" s="239"/>
      <c r="Z34" s="239"/>
      <c r="AA34" s="240"/>
      <c r="AB34" s="238" t="s">
        <v>72</v>
      </c>
      <c r="AC34" s="239"/>
      <c r="AD34" s="239"/>
      <c r="AE34" s="239"/>
      <c r="AF34" s="238" t="s">
        <v>63</v>
      </c>
      <c r="AG34" s="239"/>
      <c r="AH34" s="239"/>
      <c r="AI34" s="239"/>
      <c r="AJ34" s="238" t="s">
        <v>74</v>
      </c>
      <c r="AK34" s="239"/>
      <c r="AL34" s="239"/>
      <c r="AM34" s="239"/>
      <c r="AN34" s="238" t="s">
        <v>75</v>
      </c>
      <c r="AO34" s="239"/>
      <c r="AP34" s="239"/>
      <c r="AQ34" s="239"/>
      <c r="AR34" s="236" t="s">
        <v>11</v>
      </c>
      <c r="AS34" s="236" t="s">
        <v>12</v>
      </c>
      <c r="AU34" s="234" t="s">
        <v>32</v>
      </c>
      <c r="AV34" s="234" t="s">
        <v>33</v>
      </c>
      <c r="AW34" s="234" t="s">
        <v>38</v>
      </c>
      <c r="AX34" s="234" t="s">
        <v>39</v>
      </c>
      <c r="AY34" s="234" t="s">
        <v>42</v>
      </c>
    </row>
    <row r="35" spans="1:51" s="20" customFormat="1" ht="31.2">
      <c r="A35" s="244"/>
      <c r="B35" s="5" t="s">
        <v>13</v>
      </c>
      <c r="C35" s="5" t="s">
        <v>14</v>
      </c>
      <c r="D35" s="5" t="s">
        <v>15</v>
      </c>
      <c r="E35" s="5" t="s">
        <v>16</v>
      </c>
      <c r="F35" s="5" t="s">
        <v>13</v>
      </c>
      <c r="G35" s="5" t="s">
        <v>14</v>
      </c>
      <c r="H35" s="5" t="s">
        <v>15</v>
      </c>
      <c r="I35" s="5" t="s">
        <v>16</v>
      </c>
      <c r="J35" s="5" t="s">
        <v>13</v>
      </c>
      <c r="K35" s="5" t="s">
        <v>14</v>
      </c>
      <c r="L35" s="5" t="s">
        <v>15</v>
      </c>
      <c r="M35" s="5" t="s">
        <v>16</v>
      </c>
      <c r="N35" s="5" t="s">
        <v>32</v>
      </c>
      <c r="O35" s="5" t="s">
        <v>33</v>
      </c>
      <c r="P35" s="5" t="s">
        <v>34</v>
      </c>
      <c r="Q35" s="80" t="s">
        <v>17</v>
      </c>
      <c r="R35" s="5" t="s">
        <v>16</v>
      </c>
      <c r="S35" s="5" t="s">
        <v>13</v>
      </c>
      <c r="T35" s="5" t="s">
        <v>14</v>
      </c>
      <c r="U35" s="5" t="s">
        <v>15</v>
      </c>
      <c r="V35" s="5" t="s">
        <v>16</v>
      </c>
      <c r="W35" s="5" t="s">
        <v>32</v>
      </c>
      <c r="X35" s="5" t="s">
        <v>33</v>
      </c>
      <c r="Y35" s="5" t="s">
        <v>34</v>
      </c>
      <c r="Z35" s="80" t="s">
        <v>17</v>
      </c>
      <c r="AA35" s="5" t="s">
        <v>16</v>
      </c>
      <c r="AB35" s="5" t="s">
        <v>13</v>
      </c>
      <c r="AC35" s="5" t="s">
        <v>14</v>
      </c>
      <c r="AD35" s="5" t="s">
        <v>15</v>
      </c>
      <c r="AE35" s="5" t="s">
        <v>16</v>
      </c>
      <c r="AF35" s="5" t="s">
        <v>13</v>
      </c>
      <c r="AG35" s="5" t="s">
        <v>14</v>
      </c>
      <c r="AH35" s="5" t="s">
        <v>15</v>
      </c>
      <c r="AI35" s="5" t="s">
        <v>16</v>
      </c>
      <c r="AJ35" s="5" t="s">
        <v>13</v>
      </c>
      <c r="AK35" s="5" t="s">
        <v>14</v>
      </c>
      <c r="AL35" s="5" t="s">
        <v>15</v>
      </c>
      <c r="AM35" s="5" t="s">
        <v>16</v>
      </c>
      <c r="AN35" s="5" t="s">
        <v>13</v>
      </c>
      <c r="AO35" s="5" t="s">
        <v>14</v>
      </c>
      <c r="AP35" s="5" t="s">
        <v>15</v>
      </c>
      <c r="AQ35" s="5" t="s">
        <v>16</v>
      </c>
      <c r="AR35" s="237"/>
      <c r="AS35" s="237"/>
      <c r="AU35" s="235"/>
      <c r="AV35" s="235"/>
      <c r="AW35" s="235"/>
      <c r="AX35" s="235"/>
      <c r="AY35" s="235"/>
    </row>
    <row r="36" spans="1:51" s="170" customFormat="1" ht="36">
      <c r="A36" s="72" t="s">
        <v>67</v>
      </c>
      <c r="B36" s="101">
        <v>6.9444444444444441E-3</v>
      </c>
      <c r="C36" s="101">
        <v>4.5138888888888893E-3</v>
      </c>
      <c r="D36" s="101">
        <f>B36+C36</f>
        <v>1.1458333333333334E-2</v>
      </c>
      <c r="E36" s="102">
        <v>1</v>
      </c>
      <c r="F36" s="101">
        <v>2.6504629629629625E-3</v>
      </c>
      <c r="G36" s="101">
        <v>4.6296296296296293E-4</v>
      </c>
      <c r="H36" s="101">
        <f t="shared" ref="H36" si="39">F36+G36</f>
        <v>3.1134259259259253E-3</v>
      </c>
      <c r="I36" s="102">
        <v>1</v>
      </c>
      <c r="J36" s="101">
        <v>2.4305555555555556E-3</v>
      </c>
      <c r="K36" s="101">
        <v>3.4722222222222224E-4</v>
      </c>
      <c r="L36" s="101">
        <f>J36+K36</f>
        <v>2.7777777777777779E-3</v>
      </c>
      <c r="M36" s="102">
        <v>1</v>
      </c>
      <c r="N36" s="165">
        <v>0.54999999999999993</v>
      </c>
      <c r="O36" s="165">
        <v>0.55902777777777779</v>
      </c>
      <c r="P36" s="165">
        <f>O36-N36</f>
        <v>9.0277777777778567E-3</v>
      </c>
      <c r="Q36" s="166">
        <v>2</v>
      </c>
      <c r="R36" s="167">
        <v>1</v>
      </c>
      <c r="S36" s="101">
        <v>6.9444444444444441E-3</v>
      </c>
      <c r="T36" s="101">
        <v>1.3888888888888889E-3</v>
      </c>
      <c r="U36" s="101">
        <f>S36+T36</f>
        <v>8.3333333333333332E-3</v>
      </c>
      <c r="V36" s="102">
        <v>1</v>
      </c>
      <c r="W36" s="165">
        <v>0.58124999999999993</v>
      </c>
      <c r="X36" s="165">
        <v>0.62430555555555556</v>
      </c>
      <c r="Y36" s="165">
        <f>X36-W36</f>
        <v>4.3055555555555625E-2</v>
      </c>
      <c r="Z36" s="166">
        <v>2</v>
      </c>
      <c r="AA36" s="167">
        <v>1</v>
      </c>
      <c r="AB36" s="101">
        <v>1.1701388888888891E-2</v>
      </c>
      <c r="AC36" s="101">
        <v>1.1574074074074073E-3</v>
      </c>
      <c r="AD36" s="101">
        <f>AB36+AC36</f>
        <v>1.2858796296296299E-2</v>
      </c>
      <c r="AE36" s="102">
        <v>1</v>
      </c>
      <c r="AF36" s="101">
        <v>6.9444444444444441E-3</v>
      </c>
      <c r="AG36" s="101">
        <v>2.7777777777777779E-3</v>
      </c>
      <c r="AH36" s="101">
        <f>AF36+AG36</f>
        <v>9.7222222222222224E-3</v>
      </c>
      <c r="AI36" s="168">
        <v>1</v>
      </c>
      <c r="AJ36" s="101">
        <v>1.3888888888888888E-2</v>
      </c>
      <c r="AK36" s="101">
        <v>2.7777777777777779E-3</v>
      </c>
      <c r="AL36" s="101">
        <f>AJ36+AK36</f>
        <v>1.6666666666666666E-2</v>
      </c>
      <c r="AM36" s="102">
        <v>1</v>
      </c>
      <c r="AN36" s="101">
        <v>4.7453703703703703E-3</v>
      </c>
      <c r="AO36" s="101">
        <v>0</v>
      </c>
      <c r="AP36" s="101">
        <f>AN36+AO36</f>
        <v>4.7453703703703703E-3</v>
      </c>
      <c r="AQ36" s="102">
        <v>1</v>
      </c>
      <c r="AR36" s="169">
        <f>E36+I36+M36+R36+V36+AA36+AI36+AM36+AE36+AQ36</f>
        <v>10</v>
      </c>
      <c r="AS36" s="102" t="s">
        <v>35</v>
      </c>
      <c r="AU36" s="176">
        <v>0.50694444444444442</v>
      </c>
      <c r="AV36" s="176">
        <v>0.71666666666666667</v>
      </c>
      <c r="AW36" s="176">
        <f>AV36-AU36</f>
        <v>0.20972222222222225</v>
      </c>
      <c r="AX36" s="173">
        <v>2.5694444444444447E-2</v>
      </c>
      <c r="AY36" s="174">
        <f>AW36-AX36</f>
        <v>0.18402777777777782</v>
      </c>
    </row>
    <row r="37" spans="1:51" s="170" customFormat="1" ht="18">
      <c r="A37" s="135"/>
      <c r="B37" s="221"/>
      <c r="C37" s="221"/>
      <c r="D37" s="221"/>
      <c r="E37" s="222"/>
      <c r="F37" s="221"/>
      <c r="G37" s="221"/>
      <c r="H37" s="221"/>
      <c r="I37" s="222"/>
      <c r="J37" s="221"/>
      <c r="K37" s="221"/>
      <c r="L37" s="221"/>
      <c r="M37" s="222"/>
      <c r="N37" s="223"/>
      <c r="O37" s="223"/>
      <c r="P37" s="223"/>
      <c r="Q37" s="224"/>
      <c r="R37" s="225"/>
      <c r="S37" s="221"/>
      <c r="T37" s="221"/>
      <c r="U37" s="221"/>
      <c r="V37" s="222"/>
      <c r="W37" s="223"/>
      <c r="X37" s="223"/>
      <c r="Y37" s="223"/>
      <c r="Z37" s="224"/>
      <c r="AA37" s="225"/>
      <c r="AB37" s="221"/>
      <c r="AC37" s="221"/>
      <c r="AD37" s="221"/>
      <c r="AE37" s="222"/>
      <c r="AF37" s="221"/>
      <c r="AG37" s="221"/>
      <c r="AH37" s="221"/>
      <c r="AI37" s="226"/>
      <c r="AJ37" s="221"/>
      <c r="AK37" s="221"/>
      <c r="AL37" s="221"/>
      <c r="AM37" s="222"/>
      <c r="AN37" s="221"/>
      <c r="AO37" s="221"/>
      <c r="AP37" s="221"/>
      <c r="AQ37" s="222"/>
      <c r="AR37" s="228"/>
      <c r="AS37" s="222"/>
      <c r="AU37" s="232"/>
      <c r="AV37" s="232"/>
      <c r="AW37" s="232"/>
      <c r="AX37" s="230"/>
      <c r="AY37" s="233"/>
    </row>
    <row r="38" spans="1:51" s="20" customFormat="1" ht="18">
      <c r="A38"/>
      <c r="B38" s="121"/>
      <c r="C38" s="83"/>
      <c r="D38" s="121"/>
      <c r="E38" s="122"/>
      <c r="F38" s="121"/>
      <c r="G38" s="83"/>
      <c r="H38" s="123"/>
      <c r="I38" s="84"/>
      <c r="J38" s="85"/>
      <c r="K38" s="85"/>
      <c r="L38" s="120"/>
      <c r="M38" s="86"/>
      <c r="N38" s="84"/>
      <c r="O38" s="121"/>
      <c r="P38" s="83"/>
      <c r="Q38" s="121"/>
      <c r="R38" s="84"/>
      <c r="S38" s="121"/>
      <c r="T38" s="83"/>
      <c r="U38" s="121"/>
      <c r="V38" s="84"/>
      <c r="W38" s="121"/>
      <c r="X38" s="83"/>
      <c r="Y38" s="121"/>
      <c r="Z38" s="84"/>
      <c r="AA38" s="85"/>
      <c r="AB38" s="85"/>
      <c r="AC38" s="85"/>
      <c r="AD38" s="86"/>
      <c r="AE38" s="84"/>
      <c r="AF38" s="121"/>
      <c r="AG38" s="83"/>
      <c r="AH38" s="121"/>
      <c r="AI38" s="84"/>
      <c r="AJ38" s="121"/>
      <c r="AK38" s="83"/>
      <c r="AL38" s="121"/>
      <c r="AM38" s="84"/>
      <c r="AN38" s="88"/>
      <c r="AO38" s="84"/>
      <c r="AP38" s="104"/>
      <c r="AQ38" s="124"/>
      <c r="AR38" s="124"/>
      <c r="AS38" s="125"/>
      <c r="AT38" s="126"/>
      <c r="AU38" s="125"/>
    </row>
    <row r="39" spans="1:51" s="20" customFormat="1" ht="24.6">
      <c r="A39"/>
      <c r="B39" s="121"/>
      <c r="C39" s="83"/>
      <c r="D39" s="220" t="s">
        <v>169</v>
      </c>
      <c r="E39" s="122"/>
      <c r="F39" s="121"/>
      <c r="G39" s="83"/>
      <c r="H39" s="123"/>
      <c r="I39" s="84"/>
      <c r="J39" s="85"/>
      <c r="K39" s="85"/>
      <c r="L39" s="120"/>
      <c r="M39" s="86"/>
      <c r="N39" s="84"/>
      <c r="O39" s="121"/>
      <c r="P39" s="83"/>
      <c r="Q39" s="121"/>
      <c r="R39" s="84"/>
      <c r="S39" s="121"/>
      <c r="T39" s="83"/>
      <c r="U39" s="121"/>
      <c r="V39" s="84"/>
      <c r="W39" s="121"/>
      <c r="X39" s="83"/>
      <c r="Y39" s="121"/>
      <c r="Z39" s="84"/>
      <c r="AA39" s="85"/>
      <c r="AB39" s="85"/>
      <c r="AC39" s="85"/>
      <c r="AD39" s="86"/>
      <c r="AE39" s="84"/>
      <c r="AF39" s="121"/>
      <c r="AG39" s="83"/>
      <c r="AH39" s="121"/>
      <c r="AI39" s="84"/>
      <c r="AJ39" s="121"/>
      <c r="AK39" s="83"/>
      <c r="AL39" s="121"/>
      <c r="AM39" s="84"/>
      <c r="AN39" s="88"/>
      <c r="AO39" s="84"/>
      <c r="AP39" s="104"/>
      <c r="AQ39" s="124"/>
      <c r="AR39" s="124"/>
      <c r="AS39" s="125"/>
      <c r="AT39" s="126"/>
      <c r="AU39" s="125"/>
    </row>
    <row r="40" spans="1:51" s="20" customFormat="1" ht="18">
      <c r="A40"/>
      <c r="B40" s="121"/>
      <c r="C40" s="83"/>
      <c r="D40" s="121"/>
      <c r="E40" s="122"/>
      <c r="F40" s="121"/>
      <c r="G40" s="83"/>
      <c r="H40" s="123"/>
      <c r="I40" s="84"/>
      <c r="J40" s="85"/>
      <c r="K40" s="85"/>
      <c r="L40" s="120"/>
      <c r="M40" s="86"/>
      <c r="N40" s="84"/>
      <c r="O40" s="121"/>
      <c r="P40" s="83"/>
      <c r="Q40" s="121"/>
      <c r="R40" s="84"/>
      <c r="S40" s="121"/>
      <c r="T40" s="83"/>
      <c r="U40" s="121"/>
      <c r="V40" s="84"/>
      <c r="W40" s="121"/>
      <c r="X40" s="83"/>
      <c r="Y40" s="121"/>
      <c r="Z40" s="84"/>
      <c r="AA40" s="85"/>
      <c r="AB40" s="85"/>
      <c r="AC40" s="85"/>
      <c r="AD40" s="86"/>
      <c r="AE40" s="84"/>
      <c r="AF40" s="121"/>
      <c r="AG40" s="83"/>
      <c r="AH40" s="121"/>
      <c r="AI40" s="84"/>
      <c r="AJ40" s="121"/>
      <c r="AK40" s="83"/>
      <c r="AL40" s="121"/>
      <c r="AM40" s="84"/>
      <c r="AN40" s="88"/>
      <c r="AO40" s="84"/>
      <c r="AP40" s="104"/>
      <c r="AQ40" s="124"/>
      <c r="AR40" s="124"/>
      <c r="AS40" s="125"/>
      <c r="AT40" s="126"/>
      <c r="AU40" s="125"/>
    </row>
    <row r="41" spans="1:51" s="20" customFormat="1" ht="15.75" customHeight="1">
      <c r="A41" s="243" t="s">
        <v>129</v>
      </c>
      <c r="B41" s="238" t="s">
        <v>28</v>
      </c>
      <c r="C41" s="239"/>
      <c r="D41" s="239"/>
      <c r="E41" s="240"/>
      <c r="F41" s="238" t="s">
        <v>64</v>
      </c>
      <c r="G41" s="239"/>
      <c r="H41" s="239"/>
      <c r="I41" s="240"/>
      <c r="J41" s="238" t="s">
        <v>71</v>
      </c>
      <c r="K41" s="239"/>
      <c r="L41" s="239"/>
      <c r="M41" s="240"/>
      <c r="N41" s="238" t="s">
        <v>120</v>
      </c>
      <c r="O41" s="239"/>
      <c r="P41" s="239"/>
      <c r="Q41" s="239"/>
      <c r="R41" s="240"/>
      <c r="S41" s="238" t="s">
        <v>27</v>
      </c>
      <c r="T41" s="239"/>
      <c r="U41" s="239"/>
      <c r="V41" s="240"/>
      <c r="W41" s="238" t="s">
        <v>124</v>
      </c>
      <c r="X41" s="239"/>
      <c r="Y41" s="239"/>
      <c r="Z41" s="239"/>
      <c r="AA41" s="240"/>
      <c r="AB41" s="238" t="s">
        <v>72</v>
      </c>
      <c r="AC41" s="239"/>
      <c r="AD41" s="239"/>
      <c r="AE41" s="240"/>
      <c r="AF41" s="238" t="s">
        <v>63</v>
      </c>
      <c r="AG41" s="239"/>
      <c r="AH41" s="239"/>
      <c r="AI41" s="239"/>
      <c r="AJ41" s="238" t="s">
        <v>74</v>
      </c>
      <c r="AK41" s="239"/>
      <c r="AL41" s="239"/>
      <c r="AM41" s="239"/>
      <c r="AN41" s="238" t="s">
        <v>75</v>
      </c>
      <c r="AO41" s="239"/>
      <c r="AP41" s="239"/>
      <c r="AQ41" s="239"/>
      <c r="AR41" s="236" t="s">
        <v>11</v>
      </c>
      <c r="AS41" s="236" t="s">
        <v>12</v>
      </c>
      <c r="AU41" s="234" t="s">
        <v>32</v>
      </c>
      <c r="AV41" s="234" t="s">
        <v>33</v>
      </c>
      <c r="AW41" s="234" t="s">
        <v>38</v>
      </c>
      <c r="AX41" s="234" t="s">
        <v>39</v>
      </c>
      <c r="AY41" s="234" t="s">
        <v>42</v>
      </c>
    </row>
    <row r="42" spans="1:51" s="20" customFormat="1" ht="31.2">
      <c r="A42" s="244"/>
      <c r="B42" s="5" t="s">
        <v>13</v>
      </c>
      <c r="C42" s="5" t="s">
        <v>14</v>
      </c>
      <c r="D42" s="5" t="s">
        <v>15</v>
      </c>
      <c r="E42" s="5" t="s">
        <v>16</v>
      </c>
      <c r="F42" s="5" t="s">
        <v>13</v>
      </c>
      <c r="G42" s="5" t="s">
        <v>14</v>
      </c>
      <c r="H42" s="5" t="s">
        <v>15</v>
      </c>
      <c r="I42" s="5" t="s">
        <v>16</v>
      </c>
      <c r="J42" s="5" t="s">
        <v>13</v>
      </c>
      <c r="K42" s="5" t="s">
        <v>14</v>
      </c>
      <c r="L42" s="5" t="s">
        <v>15</v>
      </c>
      <c r="M42" s="5" t="s">
        <v>16</v>
      </c>
      <c r="N42" s="5" t="s">
        <v>32</v>
      </c>
      <c r="O42" s="5" t="s">
        <v>33</v>
      </c>
      <c r="P42" s="5" t="s">
        <v>34</v>
      </c>
      <c r="Q42" s="80" t="s">
        <v>17</v>
      </c>
      <c r="R42" s="5" t="s">
        <v>16</v>
      </c>
      <c r="S42" s="5" t="s">
        <v>13</v>
      </c>
      <c r="T42" s="5" t="s">
        <v>14</v>
      </c>
      <c r="U42" s="5" t="s">
        <v>15</v>
      </c>
      <c r="V42" s="5" t="s">
        <v>16</v>
      </c>
      <c r="W42" s="5" t="s">
        <v>32</v>
      </c>
      <c r="X42" s="5" t="s">
        <v>33</v>
      </c>
      <c r="Y42" s="5" t="s">
        <v>34</v>
      </c>
      <c r="Z42" s="80" t="s">
        <v>17</v>
      </c>
      <c r="AA42" s="5" t="s">
        <v>16</v>
      </c>
      <c r="AB42" s="5" t="s">
        <v>13</v>
      </c>
      <c r="AC42" s="5" t="s">
        <v>14</v>
      </c>
      <c r="AD42" s="5" t="s">
        <v>15</v>
      </c>
      <c r="AE42" s="5" t="s">
        <v>16</v>
      </c>
      <c r="AF42" s="5" t="s">
        <v>13</v>
      </c>
      <c r="AG42" s="5" t="s">
        <v>14</v>
      </c>
      <c r="AH42" s="5" t="s">
        <v>15</v>
      </c>
      <c r="AI42" s="5" t="s">
        <v>16</v>
      </c>
      <c r="AJ42" s="5" t="s">
        <v>13</v>
      </c>
      <c r="AK42" s="5" t="s">
        <v>14</v>
      </c>
      <c r="AL42" s="5" t="s">
        <v>15</v>
      </c>
      <c r="AM42" s="5" t="s">
        <v>16</v>
      </c>
      <c r="AN42" s="5" t="s">
        <v>13</v>
      </c>
      <c r="AO42" s="5" t="s">
        <v>14</v>
      </c>
      <c r="AP42" s="5" t="s">
        <v>15</v>
      </c>
      <c r="AQ42" s="5" t="s">
        <v>16</v>
      </c>
      <c r="AR42" s="237"/>
      <c r="AS42" s="237"/>
      <c r="AU42" s="235"/>
      <c r="AV42" s="235"/>
      <c r="AW42" s="235"/>
      <c r="AX42" s="235"/>
      <c r="AY42" s="235"/>
    </row>
    <row r="43" spans="1:51" s="189" customFormat="1" ht="36">
      <c r="A43" s="183" t="s">
        <v>67</v>
      </c>
      <c r="B43" s="158">
        <v>2.5347222222222221E-3</v>
      </c>
      <c r="C43" s="158">
        <v>8.1018518518518516E-4</v>
      </c>
      <c r="D43" s="158">
        <f>B43+C43</f>
        <v>3.3449074074074071E-3</v>
      </c>
      <c r="E43" s="184">
        <v>2</v>
      </c>
      <c r="F43" s="158">
        <v>2.3148148148148151E-3</v>
      </c>
      <c r="G43" s="158">
        <v>3.4722222222222224E-4</v>
      </c>
      <c r="H43" s="158">
        <f t="shared" ref="H43" si="40">F43+G43</f>
        <v>2.6620370370370374E-3</v>
      </c>
      <c r="I43" s="184">
        <v>2</v>
      </c>
      <c r="J43" s="158">
        <v>2.4189814814814816E-3</v>
      </c>
      <c r="K43" s="158">
        <v>6.9444444444444447E-4</v>
      </c>
      <c r="L43" s="158">
        <f>J43+K43</f>
        <v>3.1134259259259262E-3</v>
      </c>
      <c r="M43" s="184">
        <v>2</v>
      </c>
      <c r="N43" s="99">
        <v>0.55972222222222223</v>
      </c>
      <c r="O43" s="99">
        <v>0.57291666666666663</v>
      </c>
      <c r="P43" s="99">
        <f>O43-N43</f>
        <v>1.3194444444444398E-2</v>
      </c>
      <c r="Q43" s="185">
        <v>4</v>
      </c>
      <c r="R43" s="186">
        <v>2</v>
      </c>
      <c r="S43" s="158">
        <v>4.6874999999999998E-3</v>
      </c>
      <c r="T43" s="158">
        <v>3.4722222222222224E-4</v>
      </c>
      <c r="U43" s="158">
        <f>S43+T43</f>
        <v>5.0347222222222217E-3</v>
      </c>
      <c r="V43" s="184">
        <v>1</v>
      </c>
      <c r="W43" s="99">
        <v>0.59722222222222221</v>
      </c>
      <c r="X43" s="99">
        <v>0.62847222222222221</v>
      </c>
      <c r="Y43" s="99">
        <f>X43-W43</f>
        <v>3.125E-2</v>
      </c>
      <c r="Z43" s="185">
        <v>8</v>
      </c>
      <c r="AA43" s="186">
        <v>2</v>
      </c>
      <c r="AB43" s="158">
        <v>7.1180555555555554E-3</v>
      </c>
      <c r="AC43" s="158">
        <v>0</v>
      </c>
      <c r="AD43" s="158">
        <f>AB43+AC43</f>
        <v>7.1180555555555554E-3</v>
      </c>
      <c r="AE43" s="184">
        <v>2</v>
      </c>
      <c r="AF43" s="158">
        <v>6.7708333333333336E-3</v>
      </c>
      <c r="AG43" s="158">
        <v>1.3888888888888889E-3</v>
      </c>
      <c r="AH43" s="158">
        <f>AF43+AG43</f>
        <v>8.1597222222222227E-3</v>
      </c>
      <c r="AI43" s="187">
        <v>2</v>
      </c>
      <c r="AJ43" s="158">
        <v>7.905092592592592E-3</v>
      </c>
      <c r="AK43" s="158">
        <v>6.9444444444444447E-4</v>
      </c>
      <c r="AL43" s="158">
        <f>AJ43+AK43</f>
        <v>8.5995370370370357E-3</v>
      </c>
      <c r="AM43" s="184">
        <v>2</v>
      </c>
      <c r="AN43" s="158">
        <v>3.5185185185185185E-3</v>
      </c>
      <c r="AO43" s="158">
        <v>0</v>
      </c>
      <c r="AP43" s="158">
        <f>AN43+AO43</f>
        <v>3.5185185185185185E-3</v>
      </c>
      <c r="AQ43" s="184">
        <v>2</v>
      </c>
      <c r="AR43" s="188">
        <f>E43+I43+M43+R43+V43+AA43+AI43+AM43+AE43+AQ43</f>
        <v>19</v>
      </c>
      <c r="AS43" s="184" t="s">
        <v>36</v>
      </c>
      <c r="AU43" s="190">
        <v>0.52083333333333337</v>
      </c>
      <c r="AV43" s="190">
        <v>0.72986111111111107</v>
      </c>
      <c r="AW43" s="190">
        <f>AV43-AU43</f>
        <v>0.2090277777777777</v>
      </c>
      <c r="AX43" s="191">
        <v>4.027777777777778E-2</v>
      </c>
      <c r="AY43" s="192">
        <f>AW43-AX43</f>
        <v>0.16874999999999993</v>
      </c>
    </row>
    <row r="44" spans="1:51" s="189" customFormat="1" ht="18">
      <c r="A44" s="183" t="s">
        <v>113</v>
      </c>
      <c r="B44" s="158">
        <v>1.5162037037037036E-3</v>
      </c>
      <c r="C44" s="158">
        <v>1.1574074074074073E-4</v>
      </c>
      <c r="D44" s="158">
        <f>B44+C44</f>
        <v>1.6319444444444443E-3</v>
      </c>
      <c r="E44" s="184">
        <v>1</v>
      </c>
      <c r="F44" s="158">
        <v>1.5856481481481479E-3</v>
      </c>
      <c r="G44" s="158">
        <v>6.9444444444444447E-4</v>
      </c>
      <c r="H44" s="158">
        <f t="shared" ref="H44" si="41">F44+G44</f>
        <v>2.2800925925925922E-3</v>
      </c>
      <c r="I44" s="184">
        <v>1</v>
      </c>
      <c r="J44" s="158">
        <v>1.8287037037037037E-3</v>
      </c>
      <c r="K44" s="158">
        <v>0</v>
      </c>
      <c r="L44" s="158">
        <f>J44+K44</f>
        <v>1.8287037037037037E-3</v>
      </c>
      <c r="M44" s="184">
        <v>1</v>
      </c>
      <c r="N44" s="99">
        <v>0.5625</v>
      </c>
      <c r="O44" s="99">
        <v>0.56874999999999998</v>
      </c>
      <c r="P44" s="99">
        <f>O44-N44</f>
        <v>6.2499999999999778E-3</v>
      </c>
      <c r="Q44" s="185">
        <v>4</v>
      </c>
      <c r="R44" s="186">
        <v>1</v>
      </c>
      <c r="S44" s="158">
        <v>4.9884259259259265E-3</v>
      </c>
      <c r="T44" s="158">
        <v>6.9444444444444447E-4</v>
      </c>
      <c r="U44" s="158">
        <f>S44+T44</f>
        <v>5.6828703703703711E-3</v>
      </c>
      <c r="V44" s="184">
        <v>2</v>
      </c>
      <c r="W44" s="99">
        <v>0.58888888888888891</v>
      </c>
      <c r="X44" s="99">
        <v>0.61805555555555558</v>
      </c>
      <c r="Y44" s="99">
        <f>X44-W44</f>
        <v>2.9166666666666674E-2</v>
      </c>
      <c r="Z44" s="185">
        <v>9</v>
      </c>
      <c r="AA44" s="186">
        <v>1</v>
      </c>
      <c r="AB44" s="158">
        <v>6.4467592592592597E-3</v>
      </c>
      <c r="AC44" s="158">
        <v>0</v>
      </c>
      <c r="AD44" s="158">
        <f>AB44+AC44</f>
        <v>6.4467592592592597E-3</v>
      </c>
      <c r="AE44" s="184">
        <v>1</v>
      </c>
      <c r="AF44" s="158">
        <v>1.6087962962962963E-3</v>
      </c>
      <c r="AG44" s="158">
        <v>0</v>
      </c>
      <c r="AH44" s="158">
        <f>AF44+AG44</f>
        <v>1.6087962962962963E-3</v>
      </c>
      <c r="AI44" s="187">
        <v>1</v>
      </c>
      <c r="AJ44" s="158">
        <v>6.2847222222222228E-3</v>
      </c>
      <c r="AK44" s="158">
        <v>6.9444444444444447E-4</v>
      </c>
      <c r="AL44" s="158">
        <f>AJ44+AK44</f>
        <v>6.9791666666666674E-3</v>
      </c>
      <c r="AM44" s="184">
        <v>1</v>
      </c>
      <c r="AN44" s="158">
        <v>2.9513888888888888E-3</v>
      </c>
      <c r="AO44" s="158">
        <v>0</v>
      </c>
      <c r="AP44" s="158">
        <f>AN44+AO44</f>
        <v>2.9513888888888888E-3</v>
      </c>
      <c r="AQ44" s="184">
        <v>1</v>
      </c>
      <c r="AR44" s="188">
        <f>E44+I44+M44+R44+V44+AA44+AI44+AM44+AE44+AQ44</f>
        <v>11</v>
      </c>
      <c r="AS44" s="184" t="s">
        <v>35</v>
      </c>
      <c r="AU44" s="193">
        <v>0.53472222222222221</v>
      </c>
      <c r="AV44" s="193">
        <v>0.68125000000000002</v>
      </c>
      <c r="AW44" s="193">
        <f>AV44-AU44</f>
        <v>0.14652777777777781</v>
      </c>
      <c r="AX44" s="191">
        <v>1.2499999999999999E-2</v>
      </c>
      <c r="AY44" s="192">
        <f>AW44-AX44</f>
        <v>0.1340277777777778</v>
      </c>
    </row>
    <row r="45" spans="1:51" ht="13.5" customHeight="1">
      <c r="L45" s="100"/>
    </row>
    <row r="46" spans="1:51" ht="18">
      <c r="B46" s="22" t="s">
        <v>18</v>
      </c>
      <c r="C46" s="17"/>
      <c r="D46" s="23" t="s">
        <v>180</v>
      </c>
      <c r="E46" s="23"/>
      <c r="F46" s="14"/>
      <c r="G46" s="14"/>
      <c r="H46" s="14"/>
      <c r="I46" s="14"/>
      <c r="J46" s="14"/>
      <c r="K46" s="14"/>
      <c r="L46" s="14"/>
      <c r="M46" s="14"/>
      <c r="N46" s="21"/>
    </row>
  </sheetData>
  <mergeCells count="90">
    <mergeCell ref="A25:A26"/>
    <mergeCell ref="B25:E25"/>
    <mergeCell ref="AR34:AR35"/>
    <mergeCell ref="A41:A42"/>
    <mergeCell ref="B41:E41"/>
    <mergeCell ref="F41:I41"/>
    <mergeCell ref="J41:M41"/>
    <mergeCell ref="N41:R41"/>
    <mergeCell ref="S41:V41"/>
    <mergeCell ref="W41:AA41"/>
    <mergeCell ref="AB41:AE41"/>
    <mergeCell ref="AF41:AI41"/>
    <mergeCell ref="AJ41:AM41"/>
    <mergeCell ref="S34:V34"/>
    <mergeCell ref="W34:AA34"/>
    <mergeCell ref="AB34:AE34"/>
    <mergeCell ref="AF34:AI34"/>
    <mergeCell ref="AJ34:AM34"/>
    <mergeCell ref="A34:A35"/>
    <mergeCell ref="B34:E34"/>
    <mergeCell ref="F34:I34"/>
    <mergeCell ref="J34:M34"/>
    <mergeCell ref="N34:R34"/>
    <mergeCell ref="J6:M6"/>
    <mergeCell ref="J16:M16"/>
    <mergeCell ref="AR25:AR26"/>
    <mergeCell ref="AF25:AI25"/>
    <mergeCell ref="A6:A7"/>
    <mergeCell ref="B6:E6"/>
    <mergeCell ref="F6:I6"/>
    <mergeCell ref="A16:A17"/>
    <mergeCell ref="B16:E16"/>
    <mergeCell ref="F16:I16"/>
    <mergeCell ref="AF16:AI16"/>
    <mergeCell ref="S16:V16"/>
    <mergeCell ref="W16:AA16"/>
    <mergeCell ref="S6:V6"/>
    <mergeCell ref="AB6:AE6"/>
    <mergeCell ref="F25:I25"/>
    <mergeCell ref="J25:M25"/>
    <mergeCell ref="N25:R25"/>
    <mergeCell ref="AN34:AQ34"/>
    <mergeCell ref="W6:Z6"/>
    <mergeCell ref="N16:R16"/>
    <mergeCell ref="W25:AA25"/>
    <mergeCell ref="N6:R6"/>
    <mergeCell ref="AF6:AI6"/>
    <mergeCell ref="AJ6:AM6"/>
    <mergeCell ref="S25:V25"/>
    <mergeCell ref="AJ25:AM25"/>
    <mergeCell ref="AB25:AE25"/>
    <mergeCell ref="AJ16:AM16"/>
    <mergeCell ref="AB16:AE16"/>
    <mergeCell ref="AS34:AS35"/>
    <mergeCell ref="AN41:AQ41"/>
    <mergeCell ref="AR41:AR42"/>
    <mergeCell ref="AS41:AS42"/>
    <mergeCell ref="AR6:AR7"/>
    <mergeCell ref="AS6:AS7"/>
    <mergeCell ref="AN25:AQ25"/>
    <mergeCell ref="AN6:AQ6"/>
    <mergeCell ref="AN16:AQ16"/>
    <mergeCell ref="AR16:AR17"/>
    <mergeCell ref="AS16:AS17"/>
    <mergeCell ref="AS25:AS26"/>
    <mergeCell ref="AU16:AU17"/>
    <mergeCell ref="AU6:AU7"/>
    <mergeCell ref="AV6:AV7"/>
    <mergeCell ref="AW6:AW7"/>
    <mergeCell ref="AX6:AX7"/>
    <mergeCell ref="AY6:AY7"/>
    <mergeCell ref="AV16:AV17"/>
    <mergeCell ref="AW16:AW17"/>
    <mergeCell ref="AX16:AX17"/>
    <mergeCell ref="AY16:AY17"/>
    <mergeCell ref="AU25:AU26"/>
    <mergeCell ref="AV25:AV26"/>
    <mergeCell ref="AW25:AW26"/>
    <mergeCell ref="AX25:AX26"/>
    <mergeCell ref="AY25:AY26"/>
    <mergeCell ref="AU34:AU35"/>
    <mergeCell ref="AV34:AV35"/>
    <mergeCell ref="AW34:AW35"/>
    <mergeCell ref="AX34:AX35"/>
    <mergeCell ref="AY34:AY35"/>
    <mergeCell ref="AU41:AU42"/>
    <mergeCell ref="AV41:AV42"/>
    <mergeCell ref="AW41:AW42"/>
    <mergeCell ref="AX41:AX42"/>
    <mergeCell ref="AY41:AY42"/>
  </mergeCells>
  <pageMargins left="0.47244094488188981" right="0.4724409448818898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/>
  </sheetViews>
  <sheetFormatPr defaultRowHeight="14.4"/>
  <cols>
    <col min="1" max="1" width="6.109375" customWidth="1"/>
    <col min="2" max="2" width="13" customWidth="1"/>
    <col min="3" max="3" width="6.77734375" customWidth="1"/>
    <col min="4" max="4" width="10.88671875" customWidth="1"/>
    <col min="5" max="5" width="10.5546875" customWidth="1"/>
    <col min="6" max="6" width="10.6640625" customWidth="1"/>
    <col min="7" max="7" width="10.21875" customWidth="1"/>
    <col min="8" max="8" width="8.77734375" customWidth="1"/>
    <col min="9" max="9" width="9.6640625" customWidth="1"/>
    <col min="10" max="10" width="9.21875" customWidth="1"/>
    <col min="11" max="11" width="9.33203125" customWidth="1"/>
    <col min="12" max="12" width="9.88671875" customWidth="1"/>
    <col min="13" max="13" width="9" customWidth="1"/>
    <col min="14" max="14" width="7.88671875" customWidth="1"/>
    <col min="15" max="15" width="6.5546875" customWidth="1"/>
    <col min="16" max="16" width="4.5546875" customWidth="1"/>
  </cols>
  <sheetData>
    <row r="1" spans="1:17" ht="37.200000000000003">
      <c r="A1" s="289" t="s">
        <v>186</v>
      </c>
      <c r="B1" s="289"/>
      <c r="C1" s="289"/>
      <c r="D1" s="289"/>
      <c r="E1" s="289"/>
      <c r="F1" s="289"/>
      <c r="G1" s="289"/>
      <c r="H1" s="289"/>
      <c r="I1" s="289"/>
      <c r="J1" s="289"/>
      <c r="K1" s="133"/>
      <c r="L1" s="133"/>
    </row>
    <row r="2" spans="1:17" ht="17.399999999999999">
      <c r="A2" s="242"/>
      <c r="B2" s="242"/>
      <c r="C2" s="242"/>
      <c r="D2" s="242"/>
      <c r="E2" s="242"/>
      <c r="F2" s="242"/>
    </row>
    <row r="3" spans="1:17" ht="18">
      <c r="A3" s="242"/>
      <c r="B3" s="242"/>
      <c r="C3" s="242"/>
      <c r="D3" s="242"/>
      <c r="E3" s="242"/>
      <c r="F3" s="242"/>
      <c r="J3" s="8" t="s">
        <v>66</v>
      </c>
    </row>
    <row r="4" spans="1:17" ht="18">
      <c r="N4" s="9"/>
    </row>
    <row r="5" spans="1:17" ht="20.399999999999999">
      <c r="A5" s="249" t="s">
        <v>171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9"/>
    </row>
    <row r="6" spans="1:17" s="36" customFormat="1" ht="15.6">
      <c r="A6" s="37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1:17" s="36" customFormat="1" ht="15.75" customHeight="1">
      <c r="A7" s="266" t="s">
        <v>1</v>
      </c>
      <c r="B7" s="266" t="s">
        <v>2</v>
      </c>
      <c r="C7" s="267" t="s">
        <v>23</v>
      </c>
      <c r="D7" s="260" t="s">
        <v>24</v>
      </c>
      <c r="E7" s="261"/>
      <c r="F7" s="261"/>
      <c r="G7" s="261"/>
      <c r="H7" s="261"/>
      <c r="I7" s="261"/>
      <c r="J7" s="261"/>
      <c r="K7" s="261"/>
      <c r="L7" s="262"/>
      <c r="M7" s="258" t="s">
        <v>25</v>
      </c>
      <c r="N7" s="258" t="s">
        <v>65</v>
      </c>
      <c r="O7" s="257" t="s">
        <v>12</v>
      </c>
      <c r="Q7" s="263"/>
    </row>
    <row r="8" spans="1:17" s="36" customFormat="1" ht="50.4">
      <c r="A8" s="266"/>
      <c r="B8" s="266"/>
      <c r="C8" s="267"/>
      <c r="D8" s="197" t="s">
        <v>30</v>
      </c>
      <c r="E8" s="197" t="s">
        <v>150</v>
      </c>
      <c r="F8" s="197" t="s">
        <v>27</v>
      </c>
      <c r="G8" s="197" t="s">
        <v>151</v>
      </c>
      <c r="H8" s="197" t="s">
        <v>21</v>
      </c>
      <c r="I8" s="197" t="s">
        <v>26</v>
      </c>
      <c r="J8" s="197" t="s">
        <v>152</v>
      </c>
      <c r="K8" s="197" t="s">
        <v>163</v>
      </c>
      <c r="L8" s="197" t="s">
        <v>29</v>
      </c>
      <c r="M8" s="259"/>
      <c r="N8" s="259"/>
      <c r="O8" s="257"/>
      <c r="Q8" s="263"/>
    </row>
    <row r="9" spans="1:17" s="51" customFormat="1" ht="19.8" customHeight="1">
      <c r="A9" s="196">
        <v>1</v>
      </c>
      <c r="B9" s="205" t="s">
        <v>149</v>
      </c>
      <c r="C9" s="6">
        <v>1.3275462962962963E-2</v>
      </c>
      <c r="D9" s="6">
        <v>6.9444444444444447E-4</v>
      </c>
      <c r="F9" s="116"/>
      <c r="G9" s="116"/>
      <c r="H9" s="6">
        <v>1.3888888888888889E-3</v>
      </c>
      <c r="I9" s="116"/>
      <c r="K9" s="116">
        <v>6.9444444444444447E-4</v>
      </c>
      <c r="L9" s="116">
        <v>1.1574074074074073E-4</v>
      </c>
      <c r="M9" s="116">
        <f>SUM(D9:L9)</f>
        <v>2.8935185185185188E-3</v>
      </c>
      <c r="N9" s="6">
        <f>C9+M9</f>
        <v>1.6168981481481482E-2</v>
      </c>
      <c r="O9" s="207" t="s">
        <v>37</v>
      </c>
      <c r="Q9" s="109"/>
    </row>
    <row r="10" spans="1:17" s="51" customFormat="1" ht="36.6" customHeight="1">
      <c r="A10" s="196">
        <v>2</v>
      </c>
      <c r="B10" s="148" t="s">
        <v>81</v>
      </c>
      <c r="C10" s="6">
        <v>7.2222222222222228E-3</v>
      </c>
      <c r="D10" s="6">
        <v>1.1574074074074073E-4</v>
      </c>
      <c r="E10" s="6"/>
      <c r="F10" s="116"/>
      <c r="G10" s="116"/>
      <c r="H10" s="6">
        <v>4.6296296296296293E-4</v>
      </c>
      <c r="I10" s="116"/>
      <c r="J10" s="116"/>
      <c r="K10" s="116"/>
      <c r="L10" s="116"/>
      <c r="M10" s="116">
        <f t="shared" ref="M10:M11" si="0">SUM(D10:L10)</f>
        <v>5.7870370370370367E-4</v>
      </c>
      <c r="N10" s="6">
        <f t="shared" ref="N10:N11" si="1">C10+M10</f>
        <v>7.8009259259259264E-3</v>
      </c>
      <c r="O10" s="207" t="s">
        <v>35</v>
      </c>
      <c r="Q10" s="110"/>
    </row>
    <row r="11" spans="1:17" s="51" customFormat="1" ht="24.6" customHeight="1">
      <c r="A11" s="196">
        <v>3</v>
      </c>
      <c r="B11" s="205" t="s">
        <v>148</v>
      </c>
      <c r="C11" s="6">
        <v>8.9236111111111113E-3</v>
      </c>
      <c r="D11" s="6"/>
      <c r="E11" s="116">
        <v>6.9444444444444447E-4</v>
      </c>
      <c r="F11" s="6">
        <v>3.4722222222222224E-4</v>
      </c>
      <c r="G11" s="116"/>
      <c r="H11" s="6">
        <v>2.3148148148148146E-4</v>
      </c>
      <c r="I11" s="6">
        <v>1.3888888888888889E-3</v>
      </c>
      <c r="J11" s="116"/>
      <c r="K11" s="116">
        <v>2.7777777777777779E-3</v>
      </c>
      <c r="L11" s="116"/>
      <c r="M11" s="116">
        <f t="shared" si="0"/>
        <v>5.4398148148148149E-3</v>
      </c>
      <c r="N11" s="6">
        <f t="shared" si="1"/>
        <v>1.4363425925925925E-2</v>
      </c>
      <c r="O11" s="207" t="s">
        <v>36</v>
      </c>
      <c r="Q11" s="110"/>
    </row>
    <row r="12" spans="1:17" s="36" customFormat="1" ht="15.6">
      <c r="A12" s="28"/>
      <c r="B12" s="30"/>
      <c r="C12" s="31"/>
      <c r="D12" s="32"/>
      <c r="E12" s="32"/>
      <c r="F12" s="11"/>
      <c r="G12" s="11"/>
      <c r="H12" s="11"/>
      <c r="I12" s="11"/>
      <c r="J12" s="11"/>
      <c r="K12" s="11"/>
      <c r="L12" s="11"/>
      <c r="M12" s="31"/>
      <c r="N12" s="33"/>
    </row>
    <row r="13" spans="1:17" s="36" customFormat="1" ht="15.6">
      <c r="A13" s="28"/>
      <c r="B13" s="30"/>
      <c r="C13" s="31"/>
      <c r="D13" s="32"/>
      <c r="E13" s="32"/>
      <c r="F13" s="11"/>
      <c r="G13" s="11"/>
      <c r="H13" s="11"/>
      <c r="I13" s="11"/>
      <c r="J13" s="11"/>
      <c r="K13" s="11"/>
      <c r="L13" s="11"/>
      <c r="M13" s="31"/>
      <c r="N13" s="33"/>
    </row>
    <row r="14" spans="1:17" ht="20.399999999999999">
      <c r="A14" s="249" t="s">
        <v>170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9"/>
    </row>
    <row r="15" spans="1:17" s="36" customFormat="1" ht="15.6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5"/>
      <c r="N15" s="35"/>
    </row>
    <row r="16" spans="1:17" s="36" customFormat="1" ht="15.75" customHeight="1">
      <c r="A16" s="264" t="s">
        <v>1</v>
      </c>
      <c r="B16" s="264" t="s">
        <v>2</v>
      </c>
      <c r="C16" s="265" t="s">
        <v>50</v>
      </c>
      <c r="D16" s="254" t="s">
        <v>24</v>
      </c>
      <c r="E16" s="255"/>
      <c r="F16" s="255"/>
      <c r="G16" s="255"/>
      <c r="H16" s="255"/>
      <c r="I16" s="255"/>
      <c r="J16" s="255"/>
      <c r="K16" s="255"/>
      <c r="L16" s="255"/>
      <c r="M16" s="256"/>
      <c r="N16" s="252" t="s">
        <v>40</v>
      </c>
      <c r="O16" s="252" t="s">
        <v>15</v>
      </c>
      <c r="P16" s="268" t="s">
        <v>12</v>
      </c>
    </row>
    <row r="17" spans="1:16" s="36" customFormat="1" ht="46.8">
      <c r="A17" s="264"/>
      <c r="B17" s="264"/>
      <c r="C17" s="265"/>
      <c r="D17" s="97" t="s">
        <v>31</v>
      </c>
      <c r="E17" s="208" t="s">
        <v>156</v>
      </c>
      <c r="F17" s="97" t="s">
        <v>150</v>
      </c>
      <c r="G17" s="97" t="s">
        <v>27</v>
      </c>
      <c r="H17" s="97" t="s">
        <v>157</v>
      </c>
      <c r="I17" s="97" t="s">
        <v>158</v>
      </c>
      <c r="J17" s="97" t="s">
        <v>26</v>
      </c>
      <c r="K17" s="97" t="s">
        <v>159</v>
      </c>
      <c r="L17" s="97" t="s">
        <v>153</v>
      </c>
      <c r="M17" s="97" t="s">
        <v>162</v>
      </c>
      <c r="N17" s="253"/>
      <c r="O17" s="253"/>
      <c r="P17" s="268"/>
    </row>
    <row r="18" spans="1:16" s="51" customFormat="1" ht="36" customHeight="1">
      <c r="A18" s="52">
        <v>1</v>
      </c>
      <c r="B18" s="213" t="s">
        <v>81</v>
      </c>
      <c r="C18" s="6">
        <v>1.0844907407407407E-2</v>
      </c>
      <c r="D18" s="6"/>
      <c r="E18" s="6">
        <v>1.3888888888888889E-3</v>
      </c>
      <c r="F18" s="116"/>
      <c r="G18" s="116"/>
      <c r="H18" s="6"/>
      <c r="I18" s="116">
        <v>1.1574074074074073E-4</v>
      </c>
      <c r="J18" s="116">
        <v>6.9444444444444447E-4</v>
      </c>
      <c r="K18" s="116"/>
      <c r="L18" s="116">
        <v>6.9444444444444447E-4</v>
      </c>
      <c r="M18" s="116"/>
      <c r="N18" s="6">
        <f>SUM(D18:M18)</f>
        <v>2.8935185185185188E-3</v>
      </c>
      <c r="O18" s="6">
        <f>C18+N18</f>
        <v>1.3738425925925926E-2</v>
      </c>
      <c r="P18" s="214" t="s">
        <v>36</v>
      </c>
    </row>
    <row r="19" spans="1:16" s="51" customFormat="1" ht="36" customHeight="1">
      <c r="A19" s="52">
        <v>2</v>
      </c>
      <c r="B19" s="213" t="s">
        <v>154</v>
      </c>
      <c r="C19" s="6">
        <v>1.0347222222222223E-2</v>
      </c>
      <c r="D19" s="6">
        <v>3.4722222222222224E-4</v>
      </c>
      <c r="E19" s="6"/>
      <c r="F19" s="116"/>
      <c r="G19" s="116"/>
      <c r="H19" s="6">
        <v>3.4722222222222224E-4</v>
      </c>
      <c r="I19" s="116"/>
      <c r="J19" s="116"/>
      <c r="K19" s="116">
        <v>2.3148148148148146E-4</v>
      </c>
      <c r="L19" s="116">
        <v>3.4722222222222224E-4</v>
      </c>
      <c r="M19" s="116"/>
      <c r="N19" s="6">
        <f t="shared" ref="N19:N21" si="2">SUM(D19:M19)</f>
        <v>1.2731481481481483E-3</v>
      </c>
      <c r="O19" s="6">
        <f t="shared" ref="O19:O21" si="3">C19+N19</f>
        <v>1.1620370370370371E-2</v>
      </c>
      <c r="P19" s="214" t="s">
        <v>35</v>
      </c>
    </row>
    <row r="20" spans="1:16" s="51" customFormat="1" ht="36" customHeight="1">
      <c r="A20" s="52">
        <v>3</v>
      </c>
      <c r="B20" s="213" t="s">
        <v>69</v>
      </c>
      <c r="C20" s="6">
        <v>1.4606481481481482E-2</v>
      </c>
      <c r="D20" s="6">
        <v>1.3888888888888889E-3</v>
      </c>
      <c r="E20" s="6"/>
      <c r="F20" s="116"/>
      <c r="G20" s="116"/>
      <c r="H20" s="6">
        <v>3.4722222222222224E-4</v>
      </c>
      <c r="I20" s="116">
        <v>3.4722222222222224E-4</v>
      </c>
      <c r="J20" s="116"/>
      <c r="K20" s="116"/>
      <c r="L20" s="116">
        <v>1.3888888888888889E-3</v>
      </c>
      <c r="M20" s="116"/>
      <c r="N20" s="6">
        <f t="shared" si="2"/>
        <v>3.472222222222222E-3</v>
      </c>
      <c r="O20" s="6">
        <f t="shared" si="3"/>
        <v>1.8078703703703704E-2</v>
      </c>
      <c r="P20" s="211" t="s">
        <v>132</v>
      </c>
    </row>
    <row r="21" spans="1:16" s="51" customFormat="1" ht="25.8" customHeight="1">
      <c r="A21" s="52">
        <v>4</v>
      </c>
      <c r="B21" s="213" t="s">
        <v>155</v>
      </c>
      <c r="C21" s="6">
        <v>1.1689814814814814E-2</v>
      </c>
      <c r="D21" s="6">
        <v>6.9444444444444447E-4</v>
      </c>
      <c r="E21" s="6">
        <v>1.736111111111111E-3</v>
      </c>
      <c r="F21" s="116"/>
      <c r="G21" s="116"/>
      <c r="H21" s="6"/>
      <c r="I21" s="116">
        <v>4.6296296296296293E-4</v>
      </c>
      <c r="J21" s="116">
        <v>6.9444444444444447E-4</v>
      </c>
      <c r="K21" s="116"/>
      <c r="L21" s="116">
        <v>1.0416666666666667E-3</v>
      </c>
      <c r="M21" s="116"/>
      <c r="N21" s="6">
        <f t="shared" si="2"/>
        <v>4.6296296296296294E-3</v>
      </c>
      <c r="O21" s="6">
        <f t="shared" si="3"/>
        <v>1.6319444444444442E-2</v>
      </c>
      <c r="P21" s="214" t="s">
        <v>37</v>
      </c>
    </row>
    <row r="22" spans="1:16" s="36" customFormat="1" ht="15.6">
      <c r="A22" s="45"/>
      <c r="B22" s="46"/>
      <c r="C22" s="47"/>
      <c r="D22" s="48"/>
      <c r="E22" s="47"/>
      <c r="F22" s="48"/>
      <c r="G22" s="47"/>
      <c r="H22" s="48"/>
      <c r="I22" s="48"/>
      <c r="J22" s="47"/>
      <c r="K22" s="47"/>
      <c r="L22" s="47"/>
      <c r="M22" s="48"/>
      <c r="N22" s="26"/>
    </row>
    <row r="23" spans="1:16" s="36" customFormat="1" ht="15.6">
      <c r="A23" s="45"/>
      <c r="B23" s="46"/>
      <c r="C23" s="47"/>
      <c r="D23" s="48"/>
      <c r="E23" s="47"/>
      <c r="F23" s="48"/>
      <c r="G23" s="47"/>
      <c r="H23" s="48"/>
      <c r="I23" s="48"/>
      <c r="J23" s="47"/>
      <c r="K23" s="47"/>
      <c r="L23" s="47"/>
      <c r="M23" s="48"/>
      <c r="N23" s="26"/>
    </row>
    <row r="24" spans="1:16" ht="23.25" customHeight="1">
      <c r="A24" s="249" t="s">
        <v>172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9"/>
    </row>
    <row r="25" spans="1:16" s="36" customFormat="1" ht="15.6" customHeight="1">
      <c r="A25" s="37"/>
      <c r="B25" s="34"/>
      <c r="C25" s="34"/>
      <c r="D25" s="34"/>
      <c r="E25" s="34"/>
      <c r="F25" s="34"/>
      <c r="G25" s="34"/>
      <c r="H25" s="34"/>
      <c r="I25" s="39"/>
      <c r="J25" s="35"/>
      <c r="K25" s="35"/>
      <c r="L25" s="35"/>
      <c r="M25" s="35"/>
      <c r="N25" s="35"/>
    </row>
    <row r="26" spans="1:16" s="36" customFormat="1" ht="15.75" customHeight="1">
      <c r="A26" s="250" t="s">
        <v>1</v>
      </c>
      <c r="B26" s="250" t="s">
        <v>2</v>
      </c>
      <c r="C26" s="251" t="s">
        <v>23</v>
      </c>
      <c r="D26" s="264" t="s">
        <v>24</v>
      </c>
      <c r="E26" s="264"/>
      <c r="F26" s="264"/>
      <c r="G26" s="264"/>
      <c r="H26" s="264"/>
      <c r="I26" s="264"/>
      <c r="J26" s="264"/>
      <c r="K26" s="264"/>
      <c r="L26" s="264"/>
      <c r="M26" s="264"/>
      <c r="N26" s="270" t="s">
        <v>40</v>
      </c>
      <c r="O26" s="269" t="s">
        <v>15</v>
      </c>
      <c r="P26" s="268" t="s">
        <v>12</v>
      </c>
    </row>
    <row r="27" spans="1:16" s="36" customFormat="1" ht="46.8">
      <c r="A27" s="250"/>
      <c r="B27" s="250"/>
      <c r="C27" s="251"/>
      <c r="D27" s="210" t="s">
        <v>31</v>
      </c>
      <c r="E27" s="208" t="s">
        <v>156</v>
      </c>
      <c r="F27" s="210" t="s">
        <v>150</v>
      </c>
      <c r="G27" s="210" t="s">
        <v>27</v>
      </c>
      <c r="H27" s="210" t="s">
        <v>157</v>
      </c>
      <c r="I27" s="210" t="s">
        <v>160</v>
      </c>
      <c r="J27" s="210" t="s">
        <v>26</v>
      </c>
      <c r="K27" s="210" t="s">
        <v>161</v>
      </c>
      <c r="L27" s="210" t="s">
        <v>153</v>
      </c>
      <c r="M27" s="210" t="s">
        <v>29</v>
      </c>
      <c r="N27" s="270"/>
      <c r="O27" s="269"/>
      <c r="P27" s="268"/>
    </row>
    <row r="28" spans="1:16" s="51" customFormat="1" ht="57.6" customHeight="1">
      <c r="A28" s="209">
        <v>1</v>
      </c>
      <c r="B28" s="143" t="s">
        <v>69</v>
      </c>
      <c r="C28" s="6">
        <v>8.2291666666666659E-3</v>
      </c>
      <c r="D28" s="6"/>
      <c r="E28" s="6"/>
      <c r="F28" s="116"/>
      <c r="G28" s="116"/>
      <c r="H28" s="6"/>
      <c r="I28" s="116">
        <v>4.6296296296296293E-4</v>
      </c>
      <c r="J28" s="116"/>
      <c r="K28" s="116"/>
      <c r="L28" s="116"/>
      <c r="M28" s="116"/>
      <c r="N28" s="6">
        <f>SUM(D28:M28)</f>
        <v>4.6296296296296293E-4</v>
      </c>
      <c r="O28" s="6">
        <f>C28+N28</f>
        <v>8.6921296296296295E-3</v>
      </c>
      <c r="P28" s="214" t="s">
        <v>35</v>
      </c>
    </row>
    <row r="29" spans="1:16" s="51" customFormat="1" ht="18">
      <c r="A29" s="209">
        <v>2</v>
      </c>
      <c r="B29" s="143" t="s">
        <v>155</v>
      </c>
      <c r="C29" s="6">
        <v>8.7037037037037031E-3</v>
      </c>
      <c r="D29" s="6">
        <v>6.9444444444444447E-4</v>
      </c>
      <c r="E29" s="6"/>
      <c r="F29" s="116"/>
      <c r="G29" s="116"/>
      <c r="H29" s="218"/>
      <c r="I29" s="6">
        <v>1.1574074074074073E-4</v>
      </c>
      <c r="J29" s="116"/>
      <c r="K29" s="116">
        <v>4.6296296296296293E-4</v>
      </c>
      <c r="L29" s="116">
        <v>1.3888888888888889E-3</v>
      </c>
      <c r="M29" s="116"/>
      <c r="N29" s="6">
        <f t="shared" ref="N29:N30" si="4">SUM(D29:M29)</f>
        <v>2.662037037037037E-3</v>
      </c>
      <c r="O29" s="6">
        <f t="shared" ref="O29:O30" si="5">C29+N29</f>
        <v>1.136574074074074E-2</v>
      </c>
      <c r="P29" s="214" t="s">
        <v>36</v>
      </c>
    </row>
    <row r="30" spans="1:16" s="51" customFormat="1" ht="18">
      <c r="A30" s="209">
        <v>3</v>
      </c>
      <c r="B30" s="143" t="s">
        <v>154</v>
      </c>
      <c r="C30" s="6">
        <v>9.571759259259259E-3</v>
      </c>
      <c r="D30" s="6"/>
      <c r="E30" s="6"/>
      <c r="F30" s="116"/>
      <c r="G30" s="116"/>
      <c r="H30" s="6">
        <v>1.1574074074074073E-4</v>
      </c>
      <c r="I30" s="116">
        <v>5.7870370370370378E-4</v>
      </c>
      <c r="J30" s="6">
        <v>3.4722222222222224E-4</v>
      </c>
      <c r="K30" s="116"/>
      <c r="L30" s="116">
        <v>6.9444444444444447E-4</v>
      </c>
      <c r="M30" s="116">
        <v>4.6296296296296293E-4</v>
      </c>
      <c r="N30" s="6">
        <f t="shared" si="4"/>
        <v>2.1990740740740738E-3</v>
      </c>
      <c r="O30" s="6">
        <f t="shared" si="5"/>
        <v>1.1770833333333333E-2</v>
      </c>
      <c r="P30" s="214" t="s">
        <v>37</v>
      </c>
    </row>
    <row r="31" spans="1:16" s="36" customFormat="1" ht="15.6">
      <c r="C31" s="216"/>
      <c r="D31" s="216"/>
      <c r="E31" s="216"/>
      <c r="F31" s="217"/>
      <c r="G31" s="217"/>
      <c r="H31" s="216"/>
      <c r="I31" s="217"/>
      <c r="J31" s="217"/>
      <c r="K31" s="217"/>
      <c r="L31" s="217"/>
      <c r="M31" s="217"/>
      <c r="N31" s="216"/>
      <c r="O31" s="216"/>
      <c r="P31" s="215"/>
    </row>
    <row r="32" spans="1:16" ht="15.6" customHeight="1">
      <c r="B32" s="22"/>
      <c r="C32" s="17"/>
      <c r="E32" s="23"/>
      <c r="F32" s="14"/>
      <c r="G32" s="14"/>
      <c r="H32" s="14"/>
      <c r="I32" s="14"/>
      <c r="J32" s="14"/>
      <c r="K32" s="14"/>
      <c r="L32" s="14"/>
      <c r="M32" s="14"/>
      <c r="N32" s="21"/>
    </row>
    <row r="33" spans="1:16" ht="20.399999999999999">
      <c r="A33" s="249" t="s">
        <v>179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</row>
    <row r="34" spans="1:16" s="36" customFormat="1" ht="13.8" customHeight="1">
      <c r="A34" s="40"/>
      <c r="B34" s="34"/>
      <c r="C34" s="41"/>
      <c r="D34" s="39"/>
      <c r="E34" s="39"/>
      <c r="F34" s="39"/>
      <c r="G34" s="39"/>
      <c r="H34" s="39"/>
      <c r="I34" s="39"/>
      <c r="J34" s="39"/>
      <c r="K34" s="39"/>
      <c r="L34" s="39"/>
      <c r="M34" s="42"/>
      <c r="N34" s="35"/>
    </row>
    <row r="35" spans="1:16" s="36" customFormat="1" ht="15.75" customHeight="1">
      <c r="A35" s="250" t="s">
        <v>1</v>
      </c>
      <c r="B35" s="250" t="s">
        <v>2</v>
      </c>
      <c r="C35" s="251" t="s">
        <v>23</v>
      </c>
      <c r="D35" s="254" t="s">
        <v>24</v>
      </c>
      <c r="E35" s="255"/>
      <c r="F35" s="255"/>
      <c r="G35" s="255"/>
      <c r="H35" s="255"/>
      <c r="I35" s="255"/>
      <c r="J35" s="255"/>
      <c r="K35" s="255"/>
      <c r="L35" s="255"/>
      <c r="M35" s="256"/>
      <c r="N35" s="252" t="s">
        <v>40</v>
      </c>
      <c r="O35" s="247" t="s">
        <v>15</v>
      </c>
      <c r="P35" s="245" t="s">
        <v>12</v>
      </c>
    </row>
    <row r="36" spans="1:16" s="36" customFormat="1" ht="33" customHeight="1">
      <c r="A36" s="250"/>
      <c r="B36" s="250"/>
      <c r="C36" s="251"/>
      <c r="D36" s="97" t="s">
        <v>31</v>
      </c>
      <c r="E36" s="208" t="s">
        <v>156</v>
      </c>
      <c r="F36" s="97" t="s">
        <v>150</v>
      </c>
      <c r="G36" s="97" t="s">
        <v>27</v>
      </c>
      <c r="H36" s="97" t="s">
        <v>157</v>
      </c>
      <c r="I36" s="97" t="s">
        <v>160</v>
      </c>
      <c r="J36" s="97" t="s">
        <v>26</v>
      </c>
      <c r="K36" s="97" t="s">
        <v>161</v>
      </c>
      <c r="L36" s="97" t="s">
        <v>153</v>
      </c>
      <c r="M36" s="97" t="s">
        <v>29</v>
      </c>
      <c r="N36" s="253"/>
      <c r="O36" s="248"/>
      <c r="P36" s="246"/>
    </row>
    <row r="37" spans="1:16" s="51" customFormat="1" ht="54">
      <c r="A37" s="52">
        <v>1</v>
      </c>
      <c r="B37" s="72" t="s">
        <v>67</v>
      </c>
      <c r="C37" s="6">
        <v>9.8263888888888897E-3</v>
      </c>
      <c r="D37" s="6">
        <v>3.4722222222222224E-4</v>
      </c>
      <c r="E37" s="6">
        <v>2.0833333333333333E-3</v>
      </c>
      <c r="F37" s="6">
        <v>3.4722222222222224E-4</v>
      </c>
      <c r="G37" s="93"/>
      <c r="H37" s="6"/>
      <c r="I37" s="93">
        <v>3.4722222222222224E-4</v>
      </c>
      <c r="J37" s="93"/>
      <c r="K37" s="93"/>
      <c r="L37" s="93"/>
      <c r="M37" s="6"/>
      <c r="N37" s="6">
        <f>SUM(D37:M37)</f>
        <v>3.1250000000000002E-3</v>
      </c>
      <c r="O37" s="6">
        <f>C37+N37</f>
        <v>1.2951388888888891E-2</v>
      </c>
      <c r="P37" s="214" t="s">
        <v>35</v>
      </c>
    </row>
    <row r="38" spans="1:16" s="51" customFormat="1" ht="15.6">
      <c r="A38" s="111"/>
      <c r="B38" s="140"/>
      <c r="C38" s="140"/>
      <c r="D38" s="140"/>
      <c r="E38" s="140"/>
      <c r="F38" s="140"/>
      <c r="G38" s="140"/>
      <c r="H38" s="83"/>
      <c r="I38" s="140"/>
      <c r="J38" s="140"/>
      <c r="K38" s="140"/>
      <c r="L38" s="140"/>
      <c r="M38" s="83"/>
      <c r="N38" s="83"/>
      <c r="O38" s="104"/>
      <c r="P38" s="212"/>
    </row>
    <row r="39" spans="1:16" ht="16.2" customHeight="1">
      <c r="B39" s="23"/>
      <c r="C39" s="23"/>
      <c r="D39" s="14"/>
      <c r="E39" s="23"/>
      <c r="F39" s="14"/>
      <c r="G39" s="14"/>
      <c r="H39" s="14"/>
      <c r="I39" s="14"/>
      <c r="J39" s="14"/>
      <c r="K39" s="14"/>
      <c r="L39" s="14"/>
      <c r="M39" s="14"/>
      <c r="N39" s="21"/>
    </row>
    <row r="40" spans="1:16" ht="16.2" customHeight="1">
      <c r="A40" s="249" t="s">
        <v>173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</row>
    <row r="41" spans="1:16" ht="16.2" customHeight="1">
      <c r="A41" s="40"/>
      <c r="B41" s="34"/>
      <c r="C41" s="41"/>
      <c r="D41" s="39"/>
      <c r="E41" s="39"/>
      <c r="F41" s="39"/>
      <c r="G41" s="39"/>
      <c r="H41" s="39"/>
      <c r="I41" s="39"/>
      <c r="J41" s="39"/>
      <c r="K41" s="39"/>
      <c r="L41" s="39"/>
      <c r="M41" s="42"/>
      <c r="N41" s="35"/>
      <c r="O41" s="36"/>
      <c r="P41" s="36"/>
    </row>
    <row r="42" spans="1:16" ht="15.6">
      <c r="A42" s="250" t="s">
        <v>1</v>
      </c>
      <c r="B42" s="250" t="s">
        <v>2</v>
      </c>
      <c r="C42" s="251" t="s">
        <v>23</v>
      </c>
      <c r="D42" s="254" t="s">
        <v>24</v>
      </c>
      <c r="E42" s="255"/>
      <c r="F42" s="255"/>
      <c r="G42" s="255"/>
      <c r="H42" s="255"/>
      <c r="I42" s="255"/>
      <c r="J42" s="255"/>
      <c r="K42" s="255"/>
      <c r="L42" s="255"/>
      <c r="M42" s="256"/>
      <c r="N42" s="252" t="s">
        <v>40</v>
      </c>
      <c r="O42" s="247" t="s">
        <v>15</v>
      </c>
      <c r="P42" s="245" t="s">
        <v>12</v>
      </c>
    </row>
    <row r="43" spans="1:16" ht="46.8">
      <c r="A43" s="250"/>
      <c r="B43" s="250"/>
      <c r="C43" s="251"/>
      <c r="D43" s="97" t="s">
        <v>31</v>
      </c>
      <c r="E43" s="208" t="s">
        <v>156</v>
      </c>
      <c r="F43" s="97" t="s">
        <v>150</v>
      </c>
      <c r="G43" s="97" t="s">
        <v>27</v>
      </c>
      <c r="H43" s="97" t="s">
        <v>157</v>
      </c>
      <c r="I43" s="97" t="s">
        <v>160</v>
      </c>
      <c r="J43" s="97" t="s">
        <v>26</v>
      </c>
      <c r="K43" s="97" t="s">
        <v>161</v>
      </c>
      <c r="L43" s="97" t="s">
        <v>153</v>
      </c>
      <c r="M43" s="97" t="s">
        <v>29</v>
      </c>
      <c r="N43" s="253"/>
      <c r="O43" s="248"/>
      <c r="P43" s="246"/>
    </row>
    <row r="44" spans="1:16" ht="54">
      <c r="A44" s="52">
        <v>1</v>
      </c>
      <c r="B44" s="72" t="s">
        <v>67</v>
      </c>
      <c r="C44" s="6">
        <v>7.0254629629629634E-3</v>
      </c>
      <c r="D44" s="6"/>
      <c r="E44" s="6">
        <v>3.4722222222222224E-4</v>
      </c>
      <c r="F44" s="6"/>
      <c r="G44" s="93"/>
      <c r="H44" s="6"/>
      <c r="I44" s="93"/>
      <c r="J44" s="93"/>
      <c r="K44" s="93"/>
      <c r="L44" s="93"/>
      <c r="M44" s="6"/>
      <c r="N44" s="6">
        <f>SUM(D44:M44)</f>
        <v>3.4722222222222224E-4</v>
      </c>
      <c r="O44" s="6">
        <f>C44+N44</f>
        <v>7.3726851851851852E-3</v>
      </c>
      <c r="P44" s="214" t="s">
        <v>35</v>
      </c>
    </row>
    <row r="45" spans="1:16" ht="34.799999999999997" customHeight="1">
      <c r="A45" s="52">
        <v>2</v>
      </c>
      <c r="B45" s="143" t="s">
        <v>113</v>
      </c>
      <c r="C45" s="6">
        <v>7.0601851851851841E-3</v>
      </c>
      <c r="D45" s="6"/>
      <c r="E45" s="6"/>
      <c r="F45" s="6"/>
      <c r="G45" s="93"/>
      <c r="H45" s="93">
        <v>3.4722222222222224E-4</v>
      </c>
      <c r="I45" s="219"/>
      <c r="J45" s="93"/>
      <c r="K45" s="93"/>
      <c r="L45" s="93"/>
      <c r="M45" s="6"/>
      <c r="N45" s="6">
        <f>SUM(D45:M45)</f>
        <v>3.4722222222222224E-4</v>
      </c>
      <c r="O45" s="6">
        <f>C45+N45</f>
        <v>7.407407407407406E-3</v>
      </c>
      <c r="P45" s="214" t="s">
        <v>36</v>
      </c>
    </row>
    <row r="46" spans="1:16" ht="15.6">
      <c r="A46" s="111"/>
      <c r="B46" s="114"/>
      <c r="C46" s="115"/>
      <c r="D46" s="112"/>
      <c r="E46" s="83"/>
      <c r="F46" s="83"/>
      <c r="G46" s="112"/>
      <c r="H46" s="83"/>
      <c r="I46" s="112"/>
      <c r="J46" s="83"/>
      <c r="K46" s="83"/>
      <c r="L46" s="83"/>
      <c r="M46" s="83"/>
      <c r="N46" s="104"/>
      <c r="O46" s="113"/>
      <c r="P46" s="51"/>
    </row>
    <row r="47" spans="1:16" ht="18">
      <c r="B47" s="22" t="s">
        <v>18</v>
      </c>
      <c r="C47" s="17"/>
      <c r="D47" s="23" t="s">
        <v>180</v>
      </c>
      <c r="E47" s="23"/>
      <c r="F47" s="14"/>
      <c r="G47" s="14"/>
      <c r="H47" s="14"/>
      <c r="I47" s="14"/>
      <c r="J47" s="14"/>
      <c r="K47" s="14"/>
      <c r="L47" s="14"/>
      <c r="M47" s="14"/>
      <c r="N47" s="21"/>
    </row>
    <row r="51" ht="19.5" customHeight="1"/>
    <row r="53" s="36" customFormat="1" ht="15.6"/>
    <row r="54" s="36" customFormat="1" ht="15.75" customHeight="1"/>
    <row r="55" s="36" customFormat="1" ht="31.2" customHeight="1"/>
    <row r="56" s="51" customFormat="1" ht="15.6"/>
    <row r="57" s="51" customFormat="1" ht="15.6"/>
    <row r="58" s="51" customFormat="1" ht="15.6"/>
  </sheetData>
  <sortState ref="A25:P30">
    <sortCondition ref="A25:A30"/>
  </sortState>
  <mergeCells count="43">
    <mergeCell ref="P35:P36"/>
    <mergeCell ref="A24:M24"/>
    <mergeCell ref="O26:O27"/>
    <mergeCell ref="A33:N33"/>
    <mergeCell ref="A35:A36"/>
    <mergeCell ref="B35:B36"/>
    <mergeCell ref="C35:C36"/>
    <mergeCell ref="N35:N36"/>
    <mergeCell ref="A26:A27"/>
    <mergeCell ref="B26:B27"/>
    <mergeCell ref="C26:C27"/>
    <mergeCell ref="D26:M26"/>
    <mergeCell ref="N26:N27"/>
    <mergeCell ref="D35:M35"/>
    <mergeCell ref="Q7:Q8"/>
    <mergeCell ref="A2:F2"/>
    <mergeCell ref="A3:F3"/>
    <mergeCell ref="O35:O36"/>
    <mergeCell ref="A14:M14"/>
    <mergeCell ref="A16:A17"/>
    <mergeCell ref="B16:B17"/>
    <mergeCell ref="C16:C17"/>
    <mergeCell ref="N16:N17"/>
    <mergeCell ref="A5:M5"/>
    <mergeCell ref="A7:A8"/>
    <mergeCell ref="B7:B8"/>
    <mergeCell ref="C7:C8"/>
    <mergeCell ref="P16:P17"/>
    <mergeCell ref="P26:P27"/>
    <mergeCell ref="D16:M16"/>
    <mergeCell ref="O16:O17"/>
    <mergeCell ref="O7:O8"/>
    <mergeCell ref="N7:N8"/>
    <mergeCell ref="M7:M8"/>
    <mergeCell ref="D7:L7"/>
    <mergeCell ref="P42:P43"/>
    <mergeCell ref="O42:O43"/>
    <mergeCell ref="A40:N40"/>
    <mergeCell ref="A42:A43"/>
    <mergeCell ref="B42:B43"/>
    <mergeCell ref="C42:C43"/>
    <mergeCell ref="N42:N43"/>
    <mergeCell ref="D42:M42"/>
  </mergeCells>
  <printOptions horizontalCentered="1" verticalCentered="1"/>
  <pageMargins left="0.11811023622047245" right="0.11811023622047245" top="0.27559055118110237" bottom="0.27559055118110237" header="0.31496062992125984" footer="0.31496062992125984"/>
  <pageSetup paperSize="9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Normal="100" workbookViewId="0">
      <selection sqref="A1:G1"/>
    </sheetView>
  </sheetViews>
  <sheetFormatPr defaultColWidth="9.109375" defaultRowHeight="18"/>
  <cols>
    <col min="1" max="1" width="2.44140625" style="55" customWidth="1"/>
    <col min="2" max="2" width="9.5546875" style="55" customWidth="1"/>
    <col min="3" max="3" width="27.33203125" style="55" customWidth="1"/>
    <col min="4" max="4" width="10.21875" style="55" customWidth="1"/>
    <col min="5" max="5" width="9.44140625" style="55" bestFit="1" customWidth="1"/>
    <col min="6" max="6" width="11.109375" style="55" customWidth="1"/>
    <col min="7" max="7" width="11.33203125" style="55" customWidth="1"/>
    <col min="8" max="8" width="4.109375" style="55" customWidth="1"/>
    <col min="9" max="16384" width="9.109375" style="55"/>
  </cols>
  <sheetData>
    <row r="1" spans="1:14" s="82" customFormat="1" ht="55.2" customHeight="1">
      <c r="A1" s="290" t="s">
        <v>186</v>
      </c>
      <c r="B1" s="290"/>
      <c r="C1" s="290"/>
      <c r="D1" s="290"/>
      <c r="E1" s="290"/>
      <c r="F1" s="290"/>
      <c r="G1" s="290"/>
      <c r="H1" s="289"/>
      <c r="I1" s="289"/>
      <c r="J1" s="289"/>
      <c r="K1" s="289"/>
      <c r="L1" s="289"/>
      <c r="M1" s="81"/>
      <c r="N1" s="81"/>
    </row>
    <row r="2" spans="1:14" s="36" customFormat="1" ht="15.6">
      <c r="A2" s="271"/>
      <c r="B2" s="271"/>
      <c r="C2" s="271"/>
      <c r="D2" s="271"/>
      <c r="E2" s="271"/>
      <c r="F2" s="271"/>
    </row>
    <row r="3" spans="1:14" s="36" customFormat="1" ht="15.6">
      <c r="A3" s="271"/>
      <c r="B3" s="271"/>
      <c r="C3" s="271"/>
      <c r="D3" s="271"/>
      <c r="E3" s="271"/>
      <c r="F3" s="271"/>
    </row>
    <row r="4" spans="1:14" s="36" customFormat="1" ht="15.6">
      <c r="A4" s="206"/>
      <c r="B4" s="206"/>
      <c r="C4" s="206"/>
      <c r="D4" s="206"/>
      <c r="E4" s="206"/>
      <c r="F4" s="206"/>
    </row>
    <row r="5" spans="1:14" customFormat="1" ht="20.399999999999999">
      <c r="B5" s="272" t="s">
        <v>0</v>
      </c>
      <c r="C5" s="272"/>
      <c r="D5" s="272"/>
      <c r="E5" s="36" t="s">
        <v>66</v>
      </c>
    </row>
    <row r="6" spans="1:14" s="20" customFormat="1" ht="18" customHeight="1">
      <c r="B6" s="73"/>
      <c r="D6" s="73"/>
      <c r="E6" s="73"/>
      <c r="F6" s="73"/>
      <c r="G6" s="73"/>
    </row>
    <row r="7" spans="1:14" ht="20.399999999999999">
      <c r="C7" s="63" t="s">
        <v>7</v>
      </c>
    </row>
    <row r="8" spans="1:14">
      <c r="B8" s="70" t="s">
        <v>1</v>
      </c>
      <c r="C8" s="71" t="s">
        <v>2</v>
      </c>
      <c r="D8" s="69" t="s">
        <v>3</v>
      </c>
      <c r="E8" s="69" t="s">
        <v>4</v>
      </c>
      <c r="F8" s="69" t="s">
        <v>5</v>
      </c>
      <c r="G8" s="69" t="s">
        <v>6</v>
      </c>
    </row>
    <row r="9" spans="1:14" ht="24" customHeight="1">
      <c r="B9" s="60">
        <v>1</v>
      </c>
      <c r="C9" s="143" t="s">
        <v>67</v>
      </c>
      <c r="D9" s="60">
        <v>1</v>
      </c>
      <c r="E9" s="67">
        <v>1</v>
      </c>
      <c r="F9" s="68">
        <f>SUM(D9:E9)</f>
        <v>2</v>
      </c>
      <c r="G9" s="118" t="s">
        <v>35</v>
      </c>
    </row>
    <row r="10" spans="1:14" s="74" customFormat="1" ht="21" customHeight="1"/>
    <row r="11" spans="1:14" ht="20.399999999999999">
      <c r="C11" s="63" t="s">
        <v>8</v>
      </c>
    </row>
    <row r="12" spans="1:14">
      <c r="B12" s="70" t="s">
        <v>1</v>
      </c>
      <c r="C12" s="71" t="s">
        <v>2</v>
      </c>
      <c r="D12" s="69" t="s">
        <v>3</v>
      </c>
      <c r="E12" s="69" t="s">
        <v>4</v>
      </c>
      <c r="F12" s="66" t="s">
        <v>5</v>
      </c>
      <c r="G12" s="69" t="s">
        <v>6</v>
      </c>
    </row>
    <row r="13" spans="1:14">
      <c r="B13" s="60">
        <v>1</v>
      </c>
      <c r="C13" s="72" t="s">
        <v>68</v>
      </c>
      <c r="D13" s="60">
        <v>2</v>
      </c>
      <c r="E13" s="67">
        <v>3</v>
      </c>
      <c r="F13" s="68">
        <f>SUM(D13:E13)</f>
        <v>5</v>
      </c>
      <c r="G13" s="118" t="s">
        <v>36</v>
      </c>
    </row>
    <row r="14" spans="1:14">
      <c r="B14" s="58">
        <v>2</v>
      </c>
      <c r="C14" s="143" t="s">
        <v>69</v>
      </c>
      <c r="D14" s="60">
        <v>1</v>
      </c>
      <c r="E14" s="67">
        <v>1</v>
      </c>
      <c r="F14" s="68">
        <f>SUM(D14:E14)</f>
        <v>2</v>
      </c>
      <c r="G14" s="118" t="s">
        <v>35</v>
      </c>
    </row>
    <row r="15" spans="1:14">
      <c r="B15" s="60">
        <v>3</v>
      </c>
      <c r="C15" s="72" t="s">
        <v>70</v>
      </c>
      <c r="D15" s="60">
        <v>3</v>
      </c>
      <c r="E15" s="67">
        <v>2</v>
      </c>
      <c r="F15" s="68">
        <f>SUM(D15:E15)</f>
        <v>5</v>
      </c>
      <c r="G15" s="118" t="s">
        <v>37</v>
      </c>
    </row>
    <row r="16" spans="1:14" s="74" customFormat="1" ht="17.399999999999999" customHeight="1"/>
    <row r="17" spans="2:7" ht="20.399999999999999">
      <c r="C17" s="63" t="s">
        <v>9</v>
      </c>
    </row>
    <row r="18" spans="2:7">
      <c r="B18" s="65" t="s">
        <v>1</v>
      </c>
      <c r="C18" s="65" t="s">
        <v>2</v>
      </c>
      <c r="D18" s="64" t="s">
        <v>3</v>
      </c>
      <c r="E18" s="64" t="s">
        <v>4</v>
      </c>
      <c r="F18" s="64" t="s">
        <v>5</v>
      </c>
      <c r="G18" s="64" t="s">
        <v>6</v>
      </c>
    </row>
    <row r="19" spans="2:7">
      <c r="B19" s="58">
        <v>1</v>
      </c>
      <c r="C19" s="72" t="s">
        <v>70</v>
      </c>
      <c r="D19" s="60">
        <v>2</v>
      </c>
      <c r="E19" s="60">
        <v>3</v>
      </c>
      <c r="F19" s="57">
        <f>D19+E19</f>
        <v>5</v>
      </c>
      <c r="G19" s="117" t="s">
        <v>36</v>
      </c>
    </row>
    <row r="20" spans="2:7">
      <c r="B20" s="60">
        <v>2</v>
      </c>
      <c r="C20" s="72" t="s">
        <v>81</v>
      </c>
      <c r="D20" s="60">
        <v>3</v>
      </c>
      <c r="E20" s="60">
        <v>2</v>
      </c>
      <c r="F20" s="57">
        <f t="shared" ref="F20:F22" si="0">D20+E20</f>
        <v>5</v>
      </c>
      <c r="G20" s="117" t="s">
        <v>37</v>
      </c>
    </row>
    <row r="21" spans="2:7">
      <c r="B21" s="60">
        <v>3</v>
      </c>
      <c r="C21" s="143" t="s">
        <v>69</v>
      </c>
      <c r="D21" s="60">
        <v>4</v>
      </c>
      <c r="E21" s="60">
        <v>4</v>
      </c>
      <c r="F21" s="57">
        <f t="shared" si="0"/>
        <v>8</v>
      </c>
      <c r="G21" s="57" t="s">
        <v>132</v>
      </c>
    </row>
    <row r="22" spans="2:7">
      <c r="B22" s="58">
        <v>4</v>
      </c>
      <c r="C22" s="72" t="s">
        <v>68</v>
      </c>
      <c r="D22" s="60">
        <v>1</v>
      </c>
      <c r="E22" s="60">
        <v>1</v>
      </c>
      <c r="F22" s="57">
        <f t="shared" si="0"/>
        <v>2</v>
      </c>
      <c r="G22" s="64" t="s">
        <v>35</v>
      </c>
    </row>
    <row r="23" spans="2:7" s="74" customFormat="1" ht="14.4" customHeight="1">
      <c r="B23" s="75"/>
      <c r="C23" s="76"/>
      <c r="D23" s="77"/>
      <c r="E23" s="78"/>
      <c r="F23" s="76"/>
      <c r="G23" s="78"/>
    </row>
    <row r="24" spans="2:7" ht="20.399999999999999">
      <c r="C24" s="63" t="s">
        <v>10</v>
      </c>
    </row>
    <row r="25" spans="2:7">
      <c r="B25" s="65" t="s">
        <v>1</v>
      </c>
      <c r="C25" s="65" t="s">
        <v>2</v>
      </c>
      <c r="D25" s="64" t="s">
        <v>3</v>
      </c>
      <c r="E25" s="64" t="s">
        <v>4</v>
      </c>
      <c r="F25" s="64" t="s">
        <v>5</v>
      </c>
      <c r="G25" s="64" t="s">
        <v>6</v>
      </c>
    </row>
    <row r="26" spans="2:7">
      <c r="B26" s="58">
        <v>1</v>
      </c>
      <c r="C26" s="72" t="s">
        <v>81</v>
      </c>
      <c r="D26" s="56">
        <v>1</v>
      </c>
      <c r="E26" s="59">
        <v>1</v>
      </c>
      <c r="F26" s="57">
        <f t="shared" ref="F26:F28" si="1">D26+E26</f>
        <v>2</v>
      </c>
      <c r="G26" s="117" t="s">
        <v>35</v>
      </c>
    </row>
    <row r="27" spans="2:7">
      <c r="B27" s="60">
        <v>2</v>
      </c>
      <c r="C27" s="72" t="s">
        <v>70</v>
      </c>
      <c r="D27" s="56">
        <v>2</v>
      </c>
      <c r="E27" s="57">
        <v>2</v>
      </c>
      <c r="F27" s="57">
        <f t="shared" si="1"/>
        <v>4</v>
      </c>
      <c r="G27" s="117" t="s">
        <v>36</v>
      </c>
    </row>
    <row r="28" spans="2:7">
      <c r="B28" s="60">
        <v>3</v>
      </c>
      <c r="C28" s="72" t="s">
        <v>58</v>
      </c>
      <c r="D28" s="56">
        <v>3</v>
      </c>
      <c r="E28" s="57">
        <v>3</v>
      </c>
      <c r="F28" s="57">
        <f t="shared" si="1"/>
        <v>6</v>
      </c>
      <c r="G28" s="117" t="s">
        <v>37</v>
      </c>
    </row>
    <row r="29" spans="2:7" s="74" customFormat="1" ht="13.8">
      <c r="B29" s="79"/>
      <c r="C29" s="78"/>
      <c r="D29" s="77"/>
      <c r="E29" s="78"/>
      <c r="F29" s="78"/>
      <c r="G29" s="78"/>
    </row>
    <row r="30" spans="2:7" ht="20.399999999999999">
      <c r="C30" s="63" t="s">
        <v>112</v>
      </c>
    </row>
    <row r="31" spans="2:7">
      <c r="B31" s="65" t="s">
        <v>1</v>
      </c>
      <c r="C31" s="65" t="s">
        <v>2</v>
      </c>
      <c r="D31" s="64" t="s">
        <v>3</v>
      </c>
      <c r="E31" s="64" t="s">
        <v>4</v>
      </c>
      <c r="F31" s="64" t="s">
        <v>5</v>
      </c>
      <c r="G31" s="64" t="s">
        <v>6</v>
      </c>
    </row>
    <row r="32" spans="2:7">
      <c r="B32" s="58">
        <v>1</v>
      </c>
      <c r="C32" s="72" t="s">
        <v>67</v>
      </c>
      <c r="D32" s="56">
        <v>2</v>
      </c>
      <c r="E32" s="59">
        <v>1</v>
      </c>
      <c r="F32" s="57">
        <f t="shared" ref="F32:F33" si="2">D32+E32</f>
        <v>3</v>
      </c>
      <c r="G32" s="117" t="s">
        <v>36</v>
      </c>
    </row>
    <row r="33" spans="2:16">
      <c r="B33" s="60">
        <v>2</v>
      </c>
      <c r="C33" s="72" t="s">
        <v>113</v>
      </c>
      <c r="D33" s="56">
        <v>1</v>
      </c>
      <c r="E33" s="57">
        <v>2</v>
      </c>
      <c r="F33" s="57">
        <f t="shared" si="2"/>
        <v>3</v>
      </c>
      <c r="G33" s="117" t="s">
        <v>35</v>
      </c>
    </row>
    <row r="34" spans="2:16" ht="13.2" customHeight="1">
      <c r="B34" s="134"/>
      <c r="C34" s="135"/>
      <c r="D34" s="134"/>
      <c r="E34" s="136"/>
      <c r="F34" s="136"/>
      <c r="G34" s="137"/>
    </row>
    <row r="35" spans="2:16" ht="13.2" customHeight="1">
      <c r="B35" s="134"/>
      <c r="C35" s="135"/>
      <c r="D35" s="134"/>
      <c r="E35" s="136"/>
      <c r="F35" s="136"/>
      <c r="G35" s="137"/>
    </row>
    <row r="36" spans="2:16">
      <c r="C36" s="53" t="s">
        <v>18</v>
      </c>
      <c r="D36" s="53"/>
      <c r="E36" s="61"/>
      <c r="F36" s="54" t="s">
        <v>19</v>
      </c>
      <c r="G36" s="54"/>
      <c r="H36" s="54"/>
      <c r="I36" s="54"/>
      <c r="J36" s="54"/>
      <c r="K36" s="54"/>
      <c r="L36" s="54"/>
      <c r="M36" s="54"/>
      <c r="N36" s="62"/>
      <c r="O36" s="54"/>
      <c r="P36" s="54"/>
    </row>
  </sheetData>
  <mergeCells count="4">
    <mergeCell ref="A2:F2"/>
    <mergeCell ref="A3:F3"/>
    <mergeCell ref="B5:D5"/>
    <mergeCell ref="A1:G1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1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zoomScaleNormal="100" workbookViewId="0">
      <selection sqref="A1:N1"/>
    </sheetView>
  </sheetViews>
  <sheetFormatPr defaultRowHeight="14.4"/>
  <cols>
    <col min="1" max="1" width="6.33203125" customWidth="1"/>
    <col min="2" max="2" width="21.33203125" customWidth="1"/>
    <col min="3" max="3" width="21.88671875" customWidth="1"/>
    <col min="4" max="4" width="13.44140625" customWidth="1"/>
    <col min="5" max="5" width="13.33203125" customWidth="1"/>
    <col min="6" max="6" width="11.33203125" customWidth="1"/>
    <col min="7" max="7" width="10.33203125" customWidth="1"/>
    <col min="8" max="8" width="9" customWidth="1"/>
    <col min="9" max="9" width="10.5546875" customWidth="1"/>
    <col min="10" max="10" width="11.33203125" customWidth="1"/>
    <col min="11" max="11" width="9.109375" customWidth="1"/>
    <col min="12" max="12" width="11.88671875" customWidth="1"/>
    <col min="13" max="13" width="11.44140625" bestFit="1" customWidth="1"/>
    <col min="14" max="14" width="12.33203125" bestFit="1" customWidth="1"/>
    <col min="15" max="15" width="6.6640625" customWidth="1"/>
    <col min="16" max="16" width="7.5546875" customWidth="1"/>
  </cols>
  <sheetData>
    <row r="1" spans="1:18" ht="25.8" customHeight="1">
      <c r="A1" s="291" t="s">
        <v>186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8" ht="17.399999999999999">
      <c r="A2" s="242"/>
      <c r="B2" s="242"/>
      <c r="C2" s="242"/>
      <c r="D2" s="242"/>
      <c r="E2" s="242"/>
      <c r="F2" s="242"/>
    </row>
    <row r="3" spans="1:18" ht="18">
      <c r="A3" s="242"/>
      <c r="B3" s="242"/>
      <c r="C3" s="242"/>
      <c r="D3" s="242"/>
      <c r="E3" s="242"/>
      <c r="F3" s="242"/>
      <c r="K3" s="8" t="s">
        <v>66</v>
      </c>
      <c r="L3" s="8"/>
    </row>
    <row r="4" spans="1:18" ht="18">
      <c r="A4" s="2"/>
      <c r="G4" s="8"/>
    </row>
    <row r="5" spans="1:18" ht="20.399999999999999">
      <c r="A5" s="249" t="s">
        <v>174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9"/>
      <c r="Q5" s="9"/>
    </row>
    <row r="6" spans="1:18" s="36" customFormat="1" ht="15.6">
      <c r="A6" s="37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P6" s="35"/>
      <c r="Q6" s="35"/>
    </row>
    <row r="7" spans="1:18" s="36" customFormat="1" ht="15.75" customHeight="1">
      <c r="A7" s="277" t="s">
        <v>1</v>
      </c>
      <c r="B7" s="277" t="s">
        <v>22</v>
      </c>
      <c r="C7" s="277" t="s">
        <v>2</v>
      </c>
      <c r="D7" s="278" t="s">
        <v>50</v>
      </c>
      <c r="E7" s="279" t="s">
        <v>24</v>
      </c>
      <c r="F7" s="280"/>
      <c r="G7" s="280"/>
      <c r="H7" s="280"/>
      <c r="I7" s="280"/>
      <c r="J7" s="280"/>
      <c r="K7" s="280"/>
      <c r="L7" s="275" t="s">
        <v>25</v>
      </c>
      <c r="M7" s="275" t="s">
        <v>20</v>
      </c>
      <c r="N7" s="274" t="s">
        <v>12</v>
      </c>
      <c r="O7" s="144"/>
    </row>
    <row r="8" spans="1:18" s="36" customFormat="1" ht="40.5" customHeight="1">
      <c r="A8" s="277"/>
      <c r="B8" s="277"/>
      <c r="C8" s="277"/>
      <c r="D8" s="278"/>
      <c r="E8" s="145" t="s">
        <v>30</v>
      </c>
      <c r="F8" s="145" t="s">
        <v>76</v>
      </c>
      <c r="G8" s="145" t="s">
        <v>26</v>
      </c>
      <c r="H8" s="145" t="s">
        <v>21</v>
      </c>
      <c r="I8" s="145" t="s">
        <v>41</v>
      </c>
      <c r="J8" s="145" t="s">
        <v>77</v>
      </c>
      <c r="K8" s="145" t="s">
        <v>78</v>
      </c>
      <c r="L8" s="276"/>
      <c r="M8" s="276"/>
      <c r="N8" s="274"/>
      <c r="O8" s="144"/>
    </row>
    <row r="9" spans="1:18" s="36" customFormat="1" ht="17.399999999999999">
      <c r="A9" s="146">
        <v>1</v>
      </c>
      <c r="B9" s="147" t="s">
        <v>82</v>
      </c>
      <c r="C9" s="148" t="s">
        <v>81</v>
      </c>
      <c r="D9" s="149">
        <v>3.1249999999999997E-3</v>
      </c>
      <c r="E9" s="149"/>
      <c r="F9" s="149"/>
      <c r="G9" s="149"/>
      <c r="H9" s="149"/>
      <c r="I9" s="149"/>
      <c r="J9" s="149">
        <v>3.4722222222222224E-4</v>
      </c>
      <c r="K9" s="149"/>
      <c r="L9" s="198">
        <f>E9+F9+G9+H9+I9+J9+K9</f>
        <v>3.4722222222222224E-4</v>
      </c>
      <c r="M9" s="199">
        <f t="shared" ref="M9:M15" si="0">D9+L9</f>
        <v>3.472222222222222E-3</v>
      </c>
      <c r="N9" s="200" t="s">
        <v>35</v>
      </c>
      <c r="O9" s="144"/>
      <c r="Q9" s="19"/>
      <c r="R9" s="38"/>
    </row>
    <row r="10" spans="1:18" s="36" customFormat="1" ht="17.399999999999999">
      <c r="A10" s="146">
        <v>2</v>
      </c>
      <c r="B10" s="152" t="s">
        <v>83</v>
      </c>
      <c r="C10" s="148" t="s">
        <v>81</v>
      </c>
      <c r="D10" s="149">
        <v>6.4236111111111117E-3</v>
      </c>
      <c r="E10" s="149"/>
      <c r="F10" s="149"/>
      <c r="G10" s="149"/>
      <c r="H10" s="149"/>
      <c r="I10" s="149"/>
      <c r="J10" s="149"/>
      <c r="K10" s="149"/>
      <c r="L10" s="198">
        <f t="shared" ref="L10:L15" si="1">E10+F10+G10+H10+I10+J10+K10</f>
        <v>0</v>
      </c>
      <c r="M10" s="199">
        <f t="shared" si="0"/>
        <v>6.4236111111111117E-3</v>
      </c>
      <c r="N10" s="151" t="s">
        <v>135</v>
      </c>
      <c r="O10" s="144"/>
      <c r="Q10" s="19"/>
      <c r="R10" s="38"/>
    </row>
    <row r="11" spans="1:18" s="36" customFormat="1" ht="17.399999999999999">
      <c r="A11" s="146">
        <v>3</v>
      </c>
      <c r="B11" s="147" t="s">
        <v>134</v>
      </c>
      <c r="C11" s="148" t="s">
        <v>58</v>
      </c>
      <c r="D11" s="149">
        <v>5.9722222222222225E-3</v>
      </c>
      <c r="E11" s="149"/>
      <c r="F11" s="149"/>
      <c r="G11" s="149"/>
      <c r="H11" s="149"/>
      <c r="I11" s="149"/>
      <c r="J11" s="149"/>
      <c r="K11" s="149"/>
      <c r="L11" s="198">
        <f t="shared" si="1"/>
        <v>0</v>
      </c>
      <c r="M11" s="199">
        <f t="shared" si="0"/>
        <v>5.9722222222222225E-3</v>
      </c>
      <c r="N11" s="200" t="s">
        <v>132</v>
      </c>
      <c r="O11" s="144"/>
      <c r="Q11" s="19"/>
      <c r="R11" s="38"/>
    </row>
    <row r="12" spans="1:18" s="36" customFormat="1" ht="17.399999999999999">
      <c r="A12" s="146">
        <v>4</v>
      </c>
      <c r="B12" s="152" t="s">
        <v>86</v>
      </c>
      <c r="C12" s="148" t="s">
        <v>58</v>
      </c>
      <c r="D12" s="149">
        <v>6.6203703703703702E-3</v>
      </c>
      <c r="E12" s="149">
        <v>4.6296296296296293E-4</v>
      </c>
      <c r="F12" s="149"/>
      <c r="G12" s="149">
        <v>3.4722222222222224E-4</v>
      </c>
      <c r="H12" s="149"/>
      <c r="I12" s="149"/>
      <c r="J12" s="149"/>
      <c r="K12" s="149"/>
      <c r="L12" s="198">
        <f t="shared" si="1"/>
        <v>8.1018518518518516E-4</v>
      </c>
      <c r="M12" s="199">
        <f t="shared" si="0"/>
        <v>7.4305555555555557E-3</v>
      </c>
      <c r="N12" s="151" t="s">
        <v>136</v>
      </c>
      <c r="O12" s="144"/>
      <c r="Q12" s="19"/>
      <c r="R12" s="38"/>
    </row>
    <row r="13" spans="1:18" s="36" customFormat="1" ht="17.399999999999999">
      <c r="A13" s="146">
        <v>5</v>
      </c>
      <c r="B13" s="152" t="s">
        <v>87</v>
      </c>
      <c r="C13" s="148" t="s">
        <v>58</v>
      </c>
      <c r="D13" s="149">
        <v>7.1759259259259259E-3</v>
      </c>
      <c r="E13" s="149">
        <v>6.9444444444444447E-4</v>
      </c>
      <c r="F13" s="149"/>
      <c r="G13" s="149"/>
      <c r="H13" s="149">
        <v>3.4722222222222224E-4</v>
      </c>
      <c r="I13" s="149"/>
      <c r="J13" s="149">
        <v>6.9444444444444447E-4</v>
      </c>
      <c r="K13" s="149"/>
      <c r="L13" s="198">
        <f t="shared" si="1"/>
        <v>1.736111111111111E-3</v>
      </c>
      <c r="M13" s="199">
        <f t="shared" si="0"/>
        <v>8.9120370370370378E-3</v>
      </c>
      <c r="N13" s="151" t="s">
        <v>137</v>
      </c>
      <c r="O13" s="144" t="s">
        <v>88</v>
      </c>
      <c r="Q13" s="19"/>
      <c r="R13" s="38"/>
    </row>
    <row r="14" spans="1:18" s="36" customFormat="1" ht="17.399999999999999">
      <c r="A14" s="146">
        <v>6</v>
      </c>
      <c r="B14" s="147" t="s">
        <v>92</v>
      </c>
      <c r="C14" s="148" t="s">
        <v>70</v>
      </c>
      <c r="D14" s="149">
        <v>4.9305555555555552E-3</v>
      </c>
      <c r="E14" s="149"/>
      <c r="F14" s="149"/>
      <c r="G14" s="149"/>
      <c r="H14" s="149">
        <v>2.3148148148148146E-4</v>
      </c>
      <c r="I14" s="149"/>
      <c r="J14" s="149"/>
      <c r="K14" s="149"/>
      <c r="L14" s="198">
        <f t="shared" si="1"/>
        <v>2.3148148148148146E-4</v>
      </c>
      <c r="M14" s="199">
        <f t="shared" si="0"/>
        <v>5.162037037037037E-3</v>
      </c>
      <c r="N14" s="151" t="s">
        <v>37</v>
      </c>
      <c r="O14" s="144"/>
      <c r="Q14" s="19"/>
      <c r="R14" s="38"/>
    </row>
    <row r="15" spans="1:18" s="36" customFormat="1" ht="17.399999999999999">
      <c r="A15" s="146">
        <v>7</v>
      </c>
      <c r="B15" s="152" t="s">
        <v>93</v>
      </c>
      <c r="C15" s="148" t="s">
        <v>70</v>
      </c>
      <c r="D15" s="149">
        <v>5.3935185185185188E-3</v>
      </c>
      <c r="E15" s="149"/>
      <c r="F15" s="149">
        <v>2.3148148148148146E-4</v>
      </c>
      <c r="G15" s="149"/>
      <c r="H15" s="149">
        <v>1.1574074074074073E-4</v>
      </c>
      <c r="I15" s="149"/>
      <c r="J15" s="149">
        <v>6.9444444444444447E-4</v>
      </c>
      <c r="K15" s="149"/>
      <c r="L15" s="198">
        <f t="shared" si="1"/>
        <v>1.0416666666666667E-3</v>
      </c>
      <c r="M15" s="199">
        <f t="shared" si="0"/>
        <v>6.4351851851851853E-3</v>
      </c>
      <c r="N15" s="151" t="s">
        <v>131</v>
      </c>
      <c r="O15" s="144"/>
      <c r="Q15" s="19"/>
      <c r="R15" s="38"/>
    </row>
    <row r="16" spans="1:18" ht="34.200000000000003">
      <c r="A16" s="146">
        <v>8</v>
      </c>
      <c r="B16" s="201" t="s">
        <v>138</v>
      </c>
      <c r="C16" s="148" t="s">
        <v>69</v>
      </c>
      <c r="D16" s="149">
        <v>6.1805555555555563E-3</v>
      </c>
      <c r="E16" s="149">
        <v>3.4722222222222224E-4</v>
      </c>
      <c r="F16" s="149"/>
      <c r="G16" s="149"/>
      <c r="H16" s="149">
        <v>2.3148148148148146E-4</v>
      </c>
      <c r="I16" s="149"/>
      <c r="J16" s="149"/>
      <c r="K16" s="149"/>
      <c r="L16" s="198">
        <f t="shared" ref="L16:L17" si="2">E16+F16+G16+H16+I16+J16+K16</f>
        <v>5.7870370370370367E-4</v>
      </c>
      <c r="M16" s="199">
        <f t="shared" ref="M16:M17" si="3">D16+L16</f>
        <v>6.75925925925926E-3</v>
      </c>
      <c r="N16" s="151" t="s">
        <v>133</v>
      </c>
      <c r="O16" s="144" t="s">
        <v>88</v>
      </c>
      <c r="P16" s="33"/>
      <c r="Q16" s="19"/>
      <c r="R16" s="27"/>
    </row>
    <row r="17" spans="1:18" ht="34.200000000000003">
      <c r="A17" s="146">
        <v>9</v>
      </c>
      <c r="B17" s="201" t="s">
        <v>105</v>
      </c>
      <c r="C17" s="148" t="s">
        <v>69</v>
      </c>
      <c r="D17" s="149">
        <v>4.3287037037037035E-3</v>
      </c>
      <c r="E17" s="149"/>
      <c r="F17" s="149"/>
      <c r="G17" s="149"/>
      <c r="H17" s="149"/>
      <c r="I17" s="149"/>
      <c r="J17" s="149"/>
      <c r="K17" s="149"/>
      <c r="L17" s="198">
        <f t="shared" si="2"/>
        <v>0</v>
      </c>
      <c r="M17" s="199">
        <f t="shared" si="3"/>
        <v>4.3287037037037035E-3</v>
      </c>
      <c r="N17" s="200" t="s">
        <v>36</v>
      </c>
      <c r="O17" s="144" t="s">
        <v>88</v>
      </c>
      <c r="P17" s="33"/>
      <c r="Q17" s="19"/>
      <c r="R17" s="27"/>
    </row>
    <row r="18" spans="1:18" ht="15.6">
      <c r="A18" s="28"/>
      <c r="B18" s="29"/>
      <c r="C18" s="30"/>
      <c r="D18" s="104"/>
      <c r="E18" s="83"/>
      <c r="F18" s="83"/>
      <c r="G18" s="83"/>
      <c r="H18" s="83"/>
      <c r="I18" s="83"/>
      <c r="J18" s="83"/>
      <c r="K18" s="83"/>
      <c r="L18" s="31"/>
      <c r="M18" s="31"/>
      <c r="N18" s="11"/>
      <c r="O18" s="31"/>
      <c r="P18" s="33"/>
      <c r="Q18" s="19"/>
      <c r="R18" s="27"/>
    </row>
    <row r="19" spans="1:18" ht="18">
      <c r="B19" s="22"/>
      <c r="C19" s="22"/>
      <c r="D19" s="17"/>
      <c r="E19" s="23"/>
      <c r="F19" s="23"/>
      <c r="G19" s="14"/>
      <c r="H19" s="14"/>
      <c r="I19" s="14"/>
      <c r="J19" s="14"/>
      <c r="K19" s="14"/>
      <c r="L19" s="14"/>
      <c r="M19" s="14"/>
      <c r="N19" s="14"/>
      <c r="O19" s="14"/>
      <c r="P19" s="21"/>
      <c r="Q19" s="14"/>
    </row>
    <row r="20" spans="1:18" ht="20.399999999999999">
      <c r="A20" s="249" t="s">
        <v>175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9"/>
    </row>
    <row r="21" spans="1:18" s="36" customFormat="1" ht="15.6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9"/>
      <c r="N21" s="39"/>
      <c r="O21" s="35"/>
      <c r="P21" s="35"/>
    </row>
    <row r="22" spans="1:18" s="36" customFormat="1" ht="15.75" customHeight="1">
      <c r="A22" s="266" t="s">
        <v>1</v>
      </c>
      <c r="B22" s="266" t="s">
        <v>22</v>
      </c>
      <c r="C22" s="266" t="s">
        <v>2</v>
      </c>
      <c r="D22" s="273" t="s">
        <v>23</v>
      </c>
      <c r="E22" s="260" t="s">
        <v>24</v>
      </c>
      <c r="F22" s="261"/>
      <c r="G22" s="261"/>
      <c r="H22" s="261"/>
      <c r="I22" s="261"/>
      <c r="J22" s="261"/>
      <c r="K22" s="261"/>
      <c r="L22" s="144"/>
      <c r="M22" s="258" t="s">
        <v>25</v>
      </c>
      <c r="N22" s="258" t="s">
        <v>20</v>
      </c>
      <c r="O22" s="274" t="s">
        <v>12</v>
      </c>
    </row>
    <row r="23" spans="1:18" s="36" customFormat="1" ht="56.4" customHeight="1">
      <c r="A23" s="266"/>
      <c r="B23" s="266"/>
      <c r="C23" s="266"/>
      <c r="D23" s="273"/>
      <c r="E23" s="145" t="s">
        <v>30</v>
      </c>
      <c r="F23" s="145" t="s">
        <v>76</v>
      </c>
      <c r="G23" s="145" t="s">
        <v>26</v>
      </c>
      <c r="H23" s="145" t="s">
        <v>21</v>
      </c>
      <c r="I23" s="145" t="s">
        <v>41</v>
      </c>
      <c r="J23" s="145" t="s">
        <v>77</v>
      </c>
      <c r="K23" s="145" t="s">
        <v>78</v>
      </c>
      <c r="L23" s="145" t="s">
        <v>79</v>
      </c>
      <c r="M23" s="259"/>
      <c r="N23" s="259"/>
      <c r="O23" s="274"/>
    </row>
    <row r="24" spans="1:18" s="36" customFormat="1" ht="16.8">
      <c r="A24" s="154">
        <v>1</v>
      </c>
      <c r="B24" s="152" t="s">
        <v>47</v>
      </c>
      <c r="C24" s="148" t="s">
        <v>70</v>
      </c>
      <c r="D24" s="149">
        <v>2.9861111111111113E-3</v>
      </c>
      <c r="E24" s="149"/>
      <c r="F24" s="149"/>
      <c r="G24" s="149"/>
      <c r="H24" s="149"/>
      <c r="I24" s="149"/>
      <c r="J24" s="149"/>
      <c r="K24" s="149"/>
      <c r="L24" s="149"/>
      <c r="M24" s="150">
        <f>E24+F24+G24+H24+I24+J24+K24+L24</f>
        <v>0</v>
      </c>
      <c r="N24" s="150">
        <f t="shared" ref="N24:N33" si="4">D24+M24</f>
        <v>2.9861111111111113E-3</v>
      </c>
      <c r="O24" s="162" t="s">
        <v>36</v>
      </c>
    </row>
    <row r="25" spans="1:18" s="36" customFormat="1" ht="16.8">
      <c r="A25" s="154">
        <v>2</v>
      </c>
      <c r="B25" s="152" t="s">
        <v>96</v>
      </c>
      <c r="C25" s="148" t="s">
        <v>70</v>
      </c>
      <c r="D25" s="149">
        <v>4.0046296296296297E-3</v>
      </c>
      <c r="E25" s="149">
        <v>3.4722222222222224E-4</v>
      </c>
      <c r="F25" s="149"/>
      <c r="G25" s="149"/>
      <c r="H25" s="149"/>
      <c r="I25" s="149"/>
      <c r="J25" s="149"/>
      <c r="K25" s="149"/>
      <c r="L25" s="149"/>
      <c r="M25" s="150">
        <f t="shared" ref="M25:M33" si="5">E25+F25+G25+H25+I25+J25+K25+L25</f>
        <v>3.4722222222222224E-4</v>
      </c>
      <c r="N25" s="150">
        <f t="shared" si="4"/>
        <v>4.3518518518518515E-3</v>
      </c>
      <c r="O25" s="155" t="s">
        <v>136</v>
      </c>
    </row>
    <row r="26" spans="1:18" s="36" customFormat="1" ht="16.8">
      <c r="A26" s="154">
        <v>3</v>
      </c>
      <c r="B26" s="152" t="s">
        <v>97</v>
      </c>
      <c r="C26" s="148" t="s">
        <v>70</v>
      </c>
      <c r="D26" s="149">
        <v>4.5254629629629629E-3</v>
      </c>
      <c r="E26" s="149"/>
      <c r="F26" s="149"/>
      <c r="G26" s="149"/>
      <c r="H26" s="149"/>
      <c r="I26" s="149"/>
      <c r="J26" s="149"/>
      <c r="K26" s="149"/>
      <c r="L26" s="149"/>
      <c r="M26" s="150">
        <f t="shared" si="5"/>
        <v>0</v>
      </c>
      <c r="N26" s="150">
        <f t="shared" si="4"/>
        <v>4.5254629629629629E-3</v>
      </c>
      <c r="O26" s="155" t="s">
        <v>137</v>
      </c>
    </row>
    <row r="27" spans="1:18" s="36" customFormat="1" ht="16.8">
      <c r="A27" s="154">
        <v>4</v>
      </c>
      <c r="B27" s="152" t="s">
        <v>99</v>
      </c>
      <c r="C27" s="148" t="s">
        <v>68</v>
      </c>
      <c r="D27" s="149">
        <v>3.1134259259259257E-3</v>
      </c>
      <c r="E27" s="149"/>
      <c r="F27" s="149"/>
      <c r="G27" s="149"/>
      <c r="H27" s="149"/>
      <c r="I27" s="149"/>
      <c r="J27" s="149"/>
      <c r="K27" s="149"/>
      <c r="L27" s="149"/>
      <c r="M27" s="150">
        <f t="shared" si="5"/>
        <v>0</v>
      </c>
      <c r="N27" s="150">
        <f t="shared" si="4"/>
        <v>3.1134259259259257E-3</v>
      </c>
      <c r="O27" s="155" t="s">
        <v>132</v>
      </c>
    </row>
    <row r="28" spans="1:18" s="36" customFormat="1" ht="16.8">
      <c r="A28" s="154">
        <v>5</v>
      </c>
      <c r="B28" s="152" t="s">
        <v>100</v>
      </c>
      <c r="C28" s="148" t="s">
        <v>68</v>
      </c>
      <c r="D28" s="149">
        <v>4.8379629629629632E-3</v>
      </c>
      <c r="E28" s="149"/>
      <c r="F28" s="149"/>
      <c r="G28" s="149"/>
      <c r="H28" s="149"/>
      <c r="I28" s="149"/>
      <c r="J28" s="149"/>
      <c r="K28" s="149"/>
      <c r="L28" s="149"/>
      <c r="M28" s="150">
        <f t="shared" si="5"/>
        <v>0</v>
      </c>
      <c r="N28" s="150">
        <f t="shared" si="4"/>
        <v>4.8379629629629632E-3</v>
      </c>
      <c r="O28" s="155" t="s">
        <v>140</v>
      </c>
    </row>
    <row r="29" spans="1:18" s="36" customFormat="1" ht="16.8">
      <c r="A29" s="154">
        <v>6</v>
      </c>
      <c r="B29" s="152" t="s">
        <v>101</v>
      </c>
      <c r="C29" s="148" t="s">
        <v>81</v>
      </c>
      <c r="D29" s="149">
        <v>3.530092592592592E-3</v>
      </c>
      <c r="E29" s="149"/>
      <c r="F29" s="149"/>
      <c r="G29" s="149"/>
      <c r="H29" s="149"/>
      <c r="I29" s="149"/>
      <c r="J29" s="149"/>
      <c r="K29" s="149"/>
      <c r="L29" s="149"/>
      <c r="M29" s="150">
        <f t="shared" si="5"/>
        <v>0</v>
      </c>
      <c r="N29" s="150">
        <f t="shared" si="4"/>
        <v>3.530092592592592E-3</v>
      </c>
      <c r="O29" s="155" t="s">
        <v>131</v>
      </c>
    </row>
    <row r="30" spans="1:18" s="36" customFormat="1" ht="16.8">
      <c r="A30" s="154">
        <v>7</v>
      </c>
      <c r="B30" s="152" t="s">
        <v>102</v>
      </c>
      <c r="C30" s="148" t="s">
        <v>81</v>
      </c>
      <c r="D30" s="149">
        <v>2.9976851851851848E-3</v>
      </c>
      <c r="E30" s="149"/>
      <c r="F30" s="149"/>
      <c r="G30" s="149"/>
      <c r="H30" s="149"/>
      <c r="I30" s="149"/>
      <c r="J30" s="149"/>
      <c r="K30" s="149"/>
      <c r="L30" s="149"/>
      <c r="M30" s="150">
        <f t="shared" si="5"/>
        <v>0</v>
      </c>
      <c r="N30" s="150">
        <f t="shared" si="4"/>
        <v>2.9976851851851848E-3</v>
      </c>
      <c r="O30" s="162" t="s">
        <v>37</v>
      </c>
    </row>
    <row r="31" spans="1:18" s="36" customFormat="1" ht="16.8">
      <c r="A31" s="154">
        <v>8</v>
      </c>
      <c r="B31" s="152" t="s">
        <v>139</v>
      </c>
      <c r="C31" s="148" t="s">
        <v>81</v>
      </c>
      <c r="D31" s="149">
        <v>2.5347222222222221E-3</v>
      </c>
      <c r="E31" s="149"/>
      <c r="F31" s="149"/>
      <c r="G31" s="149"/>
      <c r="H31" s="149"/>
      <c r="I31" s="149"/>
      <c r="J31" s="149"/>
      <c r="K31" s="149"/>
      <c r="L31" s="149"/>
      <c r="M31" s="150">
        <f t="shared" si="5"/>
        <v>0</v>
      </c>
      <c r="N31" s="150">
        <f t="shared" si="4"/>
        <v>2.5347222222222221E-3</v>
      </c>
      <c r="O31" s="162" t="s">
        <v>35</v>
      </c>
    </row>
    <row r="32" spans="1:18" s="36" customFormat="1" ht="16.8">
      <c r="A32" s="154">
        <v>9</v>
      </c>
      <c r="B32" s="152" t="s">
        <v>103</v>
      </c>
      <c r="C32" s="148" t="s">
        <v>81</v>
      </c>
      <c r="D32" s="149">
        <v>3.414351851851852E-3</v>
      </c>
      <c r="E32" s="149"/>
      <c r="F32" s="149"/>
      <c r="G32" s="149"/>
      <c r="H32" s="149">
        <v>1.1574074074074073E-4</v>
      </c>
      <c r="I32" s="149"/>
      <c r="J32" s="149"/>
      <c r="K32" s="149"/>
      <c r="L32" s="149"/>
      <c r="M32" s="150">
        <f t="shared" si="5"/>
        <v>1.1574074074074073E-4</v>
      </c>
      <c r="N32" s="150">
        <f t="shared" si="4"/>
        <v>3.5300925925925929E-3</v>
      </c>
      <c r="O32" s="155" t="s">
        <v>131</v>
      </c>
    </row>
    <row r="33" spans="1:16" s="36" customFormat="1" ht="33.6">
      <c r="A33" s="146">
        <v>10</v>
      </c>
      <c r="B33" s="152" t="s">
        <v>57</v>
      </c>
      <c r="C33" s="148" t="s">
        <v>69</v>
      </c>
      <c r="D33" s="149">
        <v>3.2407407407407406E-3</v>
      </c>
      <c r="E33" s="149"/>
      <c r="F33" s="149"/>
      <c r="G33" s="149"/>
      <c r="H33" s="149"/>
      <c r="I33" s="149"/>
      <c r="J33" s="149"/>
      <c r="K33" s="149"/>
      <c r="L33" s="149"/>
      <c r="M33" s="150">
        <f t="shared" si="5"/>
        <v>0</v>
      </c>
      <c r="N33" s="150">
        <f t="shared" si="4"/>
        <v>3.2407407407407406E-3</v>
      </c>
      <c r="O33" s="155" t="s">
        <v>135</v>
      </c>
    </row>
    <row r="34" spans="1:16" s="36" customFormat="1" ht="15.6">
      <c r="A34" s="28"/>
      <c r="B34" s="139"/>
      <c r="C34" s="105"/>
      <c r="D34" s="104"/>
      <c r="E34" s="83"/>
      <c r="F34" s="83"/>
      <c r="G34" s="83"/>
      <c r="H34" s="83"/>
      <c r="I34" s="83"/>
      <c r="J34" s="83"/>
      <c r="K34" s="83"/>
      <c r="L34" s="83"/>
      <c r="M34" s="140"/>
      <c r="N34" s="140"/>
      <c r="O34" s="141"/>
    </row>
    <row r="35" spans="1:16" ht="16.2" customHeight="1"/>
    <row r="36" spans="1:16" ht="20.399999999999999">
      <c r="A36" s="249" t="s">
        <v>176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9"/>
    </row>
    <row r="37" spans="1:16" s="36" customFormat="1" ht="16.8" customHeight="1">
      <c r="A37" s="34"/>
      <c r="B37" s="34"/>
      <c r="C37" s="34"/>
      <c r="D37" s="34"/>
      <c r="E37" s="34"/>
      <c r="F37" s="34"/>
      <c r="G37" s="34"/>
      <c r="H37" s="34"/>
      <c r="I37" s="34"/>
      <c r="J37" s="35"/>
      <c r="K37" s="35"/>
      <c r="L37" s="35"/>
      <c r="M37" s="35"/>
      <c r="N37" s="35"/>
      <c r="O37" s="35"/>
      <c r="P37" s="35"/>
    </row>
    <row r="38" spans="1:16" s="36" customFormat="1" ht="15.75" customHeight="1">
      <c r="A38" s="266" t="s">
        <v>1</v>
      </c>
      <c r="B38" s="266" t="s">
        <v>22</v>
      </c>
      <c r="C38" s="266" t="s">
        <v>2</v>
      </c>
      <c r="D38" s="273" t="s">
        <v>23</v>
      </c>
      <c r="E38" s="260" t="s">
        <v>24</v>
      </c>
      <c r="F38" s="261"/>
      <c r="G38" s="261"/>
      <c r="H38" s="261"/>
      <c r="I38" s="261"/>
      <c r="J38" s="261"/>
      <c r="K38" s="261"/>
      <c r="L38" s="262"/>
      <c r="M38" s="258" t="s">
        <v>25</v>
      </c>
      <c r="N38" s="258" t="s">
        <v>20</v>
      </c>
      <c r="O38" s="281" t="s">
        <v>12</v>
      </c>
    </row>
    <row r="39" spans="1:16" s="36" customFormat="1" ht="50.4">
      <c r="A39" s="266"/>
      <c r="B39" s="266"/>
      <c r="C39" s="266"/>
      <c r="D39" s="273"/>
      <c r="E39" s="145" t="s">
        <v>30</v>
      </c>
      <c r="F39" s="145" t="s">
        <v>76</v>
      </c>
      <c r="G39" s="145" t="s">
        <v>26</v>
      </c>
      <c r="H39" s="145" t="s">
        <v>21</v>
      </c>
      <c r="I39" s="145" t="s">
        <v>41</v>
      </c>
      <c r="J39" s="145" t="s">
        <v>77</v>
      </c>
      <c r="K39" s="156" t="s">
        <v>78</v>
      </c>
      <c r="L39" s="145" t="s">
        <v>80</v>
      </c>
      <c r="M39" s="259"/>
      <c r="N39" s="259"/>
      <c r="O39" s="282"/>
    </row>
    <row r="40" spans="1:16" s="36" customFormat="1" ht="16.8">
      <c r="A40" s="154">
        <v>1</v>
      </c>
      <c r="B40" s="157" t="s">
        <v>107</v>
      </c>
      <c r="C40" s="148" t="s">
        <v>68</v>
      </c>
      <c r="D40" s="6">
        <v>2.7546296296296294E-3</v>
      </c>
      <c r="E40" s="6"/>
      <c r="F40" s="6"/>
      <c r="G40" s="6"/>
      <c r="H40" s="6"/>
      <c r="I40" s="6"/>
      <c r="J40" s="6"/>
      <c r="K40" s="6"/>
      <c r="L40" s="6"/>
      <c r="M40" s="6">
        <f>SUM(E40:L40)</f>
        <v>0</v>
      </c>
      <c r="N40" s="202">
        <f t="shared" ref="N40:N48" si="6">D40+M40</f>
        <v>2.7546296296296294E-3</v>
      </c>
      <c r="O40" s="153" t="s">
        <v>36</v>
      </c>
    </row>
    <row r="41" spans="1:16" s="36" customFormat="1" ht="16.8">
      <c r="A41" s="154">
        <v>2</v>
      </c>
      <c r="B41" s="157" t="s">
        <v>60</v>
      </c>
      <c r="C41" s="148" t="s">
        <v>68</v>
      </c>
      <c r="D41" s="6">
        <v>3.0208333333333333E-3</v>
      </c>
      <c r="E41" s="6"/>
      <c r="F41" s="6"/>
      <c r="G41" s="6"/>
      <c r="H41" s="6"/>
      <c r="I41" s="6"/>
      <c r="J41" s="6"/>
      <c r="K41" s="6"/>
      <c r="L41" s="6"/>
      <c r="M41" s="6">
        <f t="shared" ref="M41:M48" si="7">SUM(E41:L41)</f>
        <v>0</v>
      </c>
      <c r="N41" s="202">
        <f t="shared" si="6"/>
        <v>3.0208333333333333E-3</v>
      </c>
      <c r="O41" s="203" t="s">
        <v>135</v>
      </c>
    </row>
    <row r="42" spans="1:16" s="36" customFormat="1" ht="16.8">
      <c r="A42" s="154">
        <v>3</v>
      </c>
      <c r="B42" s="157" t="s">
        <v>141</v>
      </c>
      <c r="C42" s="148" t="s">
        <v>68</v>
      </c>
      <c r="D42" s="6">
        <v>3.1249999999999997E-3</v>
      </c>
      <c r="E42" s="6"/>
      <c r="F42" s="6"/>
      <c r="G42" s="6"/>
      <c r="H42" s="6"/>
      <c r="I42" s="6"/>
      <c r="J42" s="6"/>
      <c r="K42" s="6"/>
      <c r="L42" s="6"/>
      <c r="M42" s="6">
        <f t="shared" si="7"/>
        <v>0</v>
      </c>
      <c r="N42" s="202">
        <f t="shared" si="6"/>
        <v>3.1249999999999997E-3</v>
      </c>
      <c r="O42" s="203" t="s">
        <v>131</v>
      </c>
    </row>
    <row r="43" spans="1:16" s="36" customFormat="1" ht="33.6">
      <c r="A43" s="154">
        <v>4</v>
      </c>
      <c r="B43" s="157" t="s">
        <v>49</v>
      </c>
      <c r="C43" s="148" t="s">
        <v>69</v>
      </c>
      <c r="D43" s="6">
        <v>3.2870370370370367E-3</v>
      </c>
      <c r="E43" s="6"/>
      <c r="F43" s="6"/>
      <c r="G43" s="6"/>
      <c r="H43" s="6"/>
      <c r="I43" s="6"/>
      <c r="J43" s="6"/>
      <c r="K43" s="6"/>
      <c r="L43" s="6"/>
      <c r="M43" s="6">
        <f t="shared" si="7"/>
        <v>0</v>
      </c>
      <c r="N43" s="202">
        <f t="shared" si="6"/>
        <v>3.2870370370370367E-3</v>
      </c>
      <c r="O43" s="203" t="s">
        <v>133</v>
      </c>
    </row>
    <row r="44" spans="1:16" s="36" customFormat="1" ht="33.6">
      <c r="A44" s="154">
        <v>5</v>
      </c>
      <c r="B44" s="157" t="s">
        <v>109</v>
      </c>
      <c r="C44" s="148" t="s">
        <v>69</v>
      </c>
      <c r="D44" s="6">
        <v>3.5995370370370369E-3</v>
      </c>
      <c r="E44" s="6"/>
      <c r="F44" s="6"/>
      <c r="G44" s="6"/>
      <c r="H44" s="6"/>
      <c r="I44" s="6"/>
      <c r="J44" s="6"/>
      <c r="K44" s="6"/>
      <c r="L44" s="6"/>
      <c r="M44" s="6">
        <f t="shared" si="7"/>
        <v>0</v>
      </c>
      <c r="N44" s="202">
        <f t="shared" si="6"/>
        <v>3.5995370370370369E-3</v>
      </c>
      <c r="O44" s="203" t="s">
        <v>136</v>
      </c>
    </row>
    <row r="45" spans="1:16" s="36" customFormat="1" ht="16.8">
      <c r="A45" s="154">
        <v>6</v>
      </c>
      <c r="B45" s="157" t="s">
        <v>48</v>
      </c>
      <c r="C45" s="148" t="s">
        <v>70</v>
      </c>
      <c r="D45" s="6">
        <v>2.4537037037037036E-3</v>
      </c>
      <c r="E45" s="6"/>
      <c r="F45" s="6"/>
      <c r="G45" s="6"/>
      <c r="H45" s="6"/>
      <c r="I45" s="6"/>
      <c r="J45" s="6"/>
      <c r="K45" s="6"/>
      <c r="L45" s="6"/>
      <c r="M45" s="6">
        <f t="shared" si="7"/>
        <v>0</v>
      </c>
      <c r="N45" s="202">
        <f t="shared" si="6"/>
        <v>2.4537037037037036E-3</v>
      </c>
      <c r="O45" s="153" t="s">
        <v>35</v>
      </c>
    </row>
    <row r="46" spans="1:16" s="36" customFormat="1" ht="16.8">
      <c r="A46" s="154">
        <v>7</v>
      </c>
      <c r="B46" s="157" t="s">
        <v>46</v>
      </c>
      <c r="C46" s="148" t="s">
        <v>70</v>
      </c>
      <c r="D46" s="6">
        <v>2.627314814814815E-3</v>
      </c>
      <c r="E46" s="6"/>
      <c r="F46" s="6"/>
      <c r="G46" s="6"/>
      <c r="H46" s="6">
        <v>2.3148148148148146E-4</v>
      </c>
      <c r="I46" s="6"/>
      <c r="J46" s="6"/>
      <c r="K46" s="6"/>
      <c r="L46" s="6"/>
      <c r="M46" s="6">
        <f t="shared" si="7"/>
        <v>2.3148148148148146E-4</v>
      </c>
      <c r="N46" s="202">
        <f t="shared" si="6"/>
        <v>2.8587962962962963E-3</v>
      </c>
      <c r="O46" s="153" t="s">
        <v>37</v>
      </c>
    </row>
    <row r="47" spans="1:16" s="36" customFormat="1" ht="33.6">
      <c r="A47" s="146">
        <v>8</v>
      </c>
      <c r="B47" s="157" t="s">
        <v>61</v>
      </c>
      <c r="C47" s="148" t="s">
        <v>67</v>
      </c>
      <c r="D47" s="6">
        <v>2.9861111111111113E-3</v>
      </c>
      <c r="E47" s="6"/>
      <c r="F47" s="6"/>
      <c r="G47" s="6"/>
      <c r="H47" s="6"/>
      <c r="I47" s="6"/>
      <c r="J47" s="6"/>
      <c r="K47" s="6"/>
      <c r="L47" s="6"/>
      <c r="M47" s="6">
        <f t="shared" si="7"/>
        <v>0</v>
      </c>
      <c r="N47" s="202">
        <f t="shared" si="6"/>
        <v>2.9861111111111113E-3</v>
      </c>
      <c r="O47" s="203" t="s">
        <v>132</v>
      </c>
    </row>
    <row r="48" spans="1:16" s="36" customFormat="1" ht="33.6">
      <c r="A48" s="146">
        <v>9</v>
      </c>
      <c r="B48" s="157" t="s">
        <v>142</v>
      </c>
      <c r="C48" s="148" t="s">
        <v>69</v>
      </c>
      <c r="D48" s="6">
        <v>4.5486111111111109E-3</v>
      </c>
      <c r="E48" s="6"/>
      <c r="F48" s="6"/>
      <c r="G48" s="6"/>
      <c r="H48" s="6"/>
      <c r="I48" s="6"/>
      <c r="J48" s="6"/>
      <c r="K48" s="6"/>
      <c r="L48" s="6">
        <v>3.4722222222222224E-4</v>
      </c>
      <c r="M48" s="6">
        <f t="shared" si="7"/>
        <v>3.4722222222222224E-4</v>
      </c>
      <c r="N48" s="202">
        <f t="shared" si="6"/>
        <v>4.8958333333333328E-3</v>
      </c>
      <c r="O48" s="203" t="s">
        <v>137</v>
      </c>
    </row>
    <row r="49" spans="1:17" s="36" customFormat="1" ht="15.6">
      <c r="A49" s="28"/>
      <c r="B49" s="43"/>
      <c r="C49" s="4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7" s="36" customFormat="1" ht="15.6">
      <c r="A50" s="28"/>
      <c r="B50" s="43"/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7" ht="20.399999999999999">
      <c r="A51" s="249" t="s">
        <v>177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9"/>
      <c r="Q51" s="9"/>
    </row>
    <row r="52" spans="1:17" s="36" customFormat="1" ht="16.8" customHeight="1">
      <c r="A52" s="40"/>
      <c r="B52" s="34"/>
      <c r="C52" s="34"/>
      <c r="D52" s="41"/>
      <c r="E52" s="34"/>
      <c r="F52" s="34"/>
      <c r="G52" s="34"/>
      <c r="H52" s="34"/>
      <c r="I52" s="34"/>
      <c r="J52" s="34"/>
      <c r="K52" s="39"/>
      <c r="L52" s="39"/>
      <c r="M52" s="35"/>
      <c r="N52" s="35"/>
      <c r="O52" s="42"/>
      <c r="P52" s="35"/>
      <c r="Q52" s="35"/>
    </row>
    <row r="53" spans="1:17" s="36" customFormat="1" ht="15.75" customHeight="1">
      <c r="A53" s="266" t="s">
        <v>1</v>
      </c>
      <c r="B53" s="266" t="s">
        <v>22</v>
      </c>
      <c r="C53" s="266" t="s">
        <v>2</v>
      </c>
      <c r="D53" s="273" t="s">
        <v>23</v>
      </c>
      <c r="E53" s="260" t="s">
        <v>24</v>
      </c>
      <c r="F53" s="261"/>
      <c r="G53" s="261"/>
      <c r="H53" s="261"/>
      <c r="I53" s="261"/>
      <c r="J53" s="261"/>
      <c r="K53" s="261"/>
      <c r="L53" s="262"/>
      <c r="M53" s="258" t="s">
        <v>25</v>
      </c>
      <c r="N53" s="258" t="s">
        <v>20</v>
      </c>
      <c r="O53" s="281" t="s">
        <v>12</v>
      </c>
    </row>
    <row r="54" spans="1:17" s="36" customFormat="1" ht="50.4">
      <c r="A54" s="266"/>
      <c r="B54" s="266"/>
      <c r="C54" s="266"/>
      <c r="D54" s="273"/>
      <c r="E54" s="145" t="s">
        <v>30</v>
      </c>
      <c r="F54" s="145" t="s">
        <v>76</v>
      </c>
      <c r="G54" s="145" t="s">
        <v>26</v>
      </c>
      <c r="H54" s="145" t="s">
        <v>21</v>
      </c>
      <c r="I54" s="145" t="s">
        <v>41</v>
      </c>
      <c r="J54" s="145" t="s">
        <v>77</v>
      </c>
      <c r="K54" s="156" t="s">
        <v>78</v>
      </c>
      <c r="L54" s="145" t="s">
        <v>80</v>
      </c>
      <c r="M54" s="259"/>
      <c r="N54" s="259"/>
      <c r="O54" s="282"/>
    </row>
    <row r="55" spans="1:17" s="36" customFormat="1" ht="33.6">
      <c r="A55" s="146">
        <v>1</v>
      </c>
      <c r="B55" s="157" t="s">
        <v>52</v>
      </c>
      <c r="C55" s="148" t="s">
        <v>67</v>
      </c>
      <c r="D55" s="6">
        <v>2.8819444444444444E-3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f>SUM(F55:K55)</f>
        <v>0</v>
      </c>
      <c r="N55" s="6">
        <f t="shared" ref="N55" si="8">D55+M55</f>
        <v>2.8819444444444444E-3</v>
      </c>
      <c r="O55" s="153" t="s">
        <v>35</v>
      </c>
    </row>
    <row r="56" spans="1:17" s="36" customFormat="1" ht="18">
      <c r="A56" s="28"/>
      <c r="B56" s="38"/>
      <c r="C56" s="38"/>
      <c r="D56" s="104"/>
      <c r="E56" s="83"/>
      <c r="F56" s="83"/>
      <c r="G56" s="83"/>
      <c r="H56" s="83"/>
      <c r="I56" s="83"/>
      <c r="J56" s="83"/>
      <c r="K56" s="83"/>
      <c r="L56" s="83"/>
      <c r="M56" s="104"/>
      <c r="N56" s="131"/>
      <c r="O56" s="142"/>
    </row>
    <row r="57" spans="1:17" s="36" customFormat="1" ht="18.600000000000001" customHeight="1">
      <c r="A57" s="28"/>
      <c r="B57" s="130"/>
      <c r="C57" s="105"/>
      <c r="D57" s="104"/>
      <c r="E57" s="83"/>
      <c r="F57" s="83"/>
      <c r="G57" s="83"/>
      <c r="H57" s="83"/>
      <c r="I57" s="83"/>
      <c r="J57" s="83"/>
      <c r="K57" s="83"/>
      <c r="L57" s="38"/>
      <c r="M57" s="104"/>
      <c r="N57" s="131"/>
      <c r="O57" s="127"/>
    </row>
    <row r="58" spans="1:17" ht="20.399999999999999">
      <c r="A58" s="249" t="s">
        <v>178</v>
      </c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9"/>
      <c r="Q58" s="9"/>
    </row>
    <row r="59" spans="1:17" s="36" customFormat="1" ht="12.6" customHeight="1">
      <c r="A59" s="40"/>
      <c r="B59" s="34"/>
      <c r="C59" s="34"/>
      <c r="D59" s="41"/>
      <c r="E59" s="34"/>
      <c r="F59" s="34"/>
      <c r="G59" s="34"/>
      <c r="H59" s="34"/>
      <c r="I59" s="34"/>
      <c r="J59" s="34"/>
      <c r="K59" s="39"/>
      <c r="L59" s="39"/>
      <c r="M59" s="35"/>
      <c r="N59" s="35"/>
      <c r="O59" s="42"/>
      <c r="P59" s="35"/>
      <c r="Q59" s="35"/>
    </row>
    <row r="60" spans="1:17" s="36" customFormat="1" ht="15.75" customHeight="1">
      <c r="A60" s="266" t="s">
        <v>1</v>
      </c>
      <c r="B60" s="266" t="s">
        <v>22</v>
      </c>
      <c r="C60" s="266" t="s">
        <v>2</v>
      </c>
      <c r="D60" s="273" t="s">
        <v>23</v>
      </c>
      <c r="E60" s="260" t="s">
        <v>24</v>
      </c>
      <c r="F60" s="261"/>
      <c r="G60" s="261"/>
      <c r="H60" s="261"/>
      <c r="I60" s="261"/>
      <c r="J60" s="261"/>
      <c r="K60" s="261"/>
      <c r="L60" s="262"/>
      <c r="M60" s="258" t="s">
        <v>25</v>
      </c>
      <c r="N60" s="258" t="s">
        <v>20</v>
      </c>
      <c r="O60" s="281" t="s">
        <v>12</v>
      </c>
    </row>
    <row r="61" spans="1:17" s="36" customFormat="1" ht="50.4">
      <c r="A61" s="266"/>
      <c r="B61" s="266"/>
      <c r="C61" s="266"/>
      <c r="D61" s="273"/>
      <c r="E61" s="145" t="s">
        <v>30</v>
      </c>
      <c r="F61" s="145" t="s">
        <v>76</v>
      </c>
      <c r="G61" s="145" t="s">
        <v>26</v>
      </c>
      <c r="H61" s="145" t="s">
        <v>21</v>
      </c>
      <c r="I61" s="145" t="s">
        <v>41</v>
      </c>
      <c r="J61" s="145" t="s">
        <v>77</v>
      </c>
      <c r="K61" s="156" t="s">
        <v>78</v>
      </c>
      <c r="L61" s="145" t="s">
        <v>80</v>
      </c>
      <c r="M61" s="259"/>
      <c r="N61" s="259"/>
      <c r="O61" s="282"/>
    </row>
    <row r="62" spans="1:17" s="36" customFormat="1" ht="33.6">
      <c r="A62" s="146">
        <v>1</v>
      </c>
      <c r="B62" s="157" t="s">
        <v>114</v>
      </c>
      <c r="C62" s="205" t="s">
        <v>67</v>
      </c>
      <c r="D62" s="6">
        <v>2.627314814814815E-3</v>
      </c>
      <c r="E62" s="6"/>
      <c r="F62" s="6"/>
      <c r="G62" s="6"/>
      <c r="H62" s="6"/>
      <c r="I62" s="6"/>
      <c r="J62" s="6"/>
      <c r="K62" s="6"/>
      <c r="L62" s="6"/>
      <c r="M62" s="202">
        <f t="shared" ref="M62:M64" si="9">SUM(E62:K62)</f>
        <v>0</v>
      </c>
      <c r="N62" s="150">
        <f t="shared" ref="N62:N64" si="10">D62+M62</f>
        <v>2.627314814814815E-3</v>
      </c>
      <c r="O62" s="203" t="s">
        <v>131</v>
      </c>
    </row>
    <row r="63" spans="1:17" s="36" customFormat="1" ht="16.8">
      <c r="A63" s="146">
        <v>2</v>
      </c>
      <c r="B63" s="157" t="s">
        <v>115</v>
      </c>
      <c r="C63" s="205" t="s">
        <v>113</v>
      </c>
      <c r="D63" s="6">
        <v>2.6041666666666665E-3</v>
      </c>
      <c r="E63" s="6"/>
      <c r="F63" s="6"/>
      <c r="G63" s="6"/>
      <c r="H63" s="6"/>
      <c r="I63" s="6"/>
      <c r="J63" s="6"/>
      <c r="K63" s="6"/>
      <c r="L63" s="6"/>
      <c r="M63" s="202">
        <f t="shared" si="9"/>
        <v>0</v>
      </c>
      <c r="N63" s="150">
        <f t="shared" si="10"/>
        <v>2.6041666666666665E-3</v>
      </c>
      <c r="O63" s="203" t="s">
        <v>135</v>
      </c>
    </row>
    <row r="64" spans="1:17" s="36" customFormat="1" ht="16.8">
      <c r="A64" s="146">
        <v>3</v>
      </c>
      <c r="B64" s="157" t="s">
        <v>55</v>
      </c>
      <c r="C64" s="205" t="s">
        <v>68</v>
      </c>
      <c r="D64" s="6">
        <v>2.7430555555555559E-3</v>
      </c>
      <c r="E64" s="6"/>
      <c r="F64" s="6"/>
      <c r="G64" s="6"/>
      <c r="H64" s="6"/>
      <c r="I64" s="6"/>
      <c r="J64" s="6"/>
      <c r="K64" s="6"/>
      <c r="L64" s="6"/>
      <c r="M64" s="202">
        <f t="shared" si="9"/>
        <v>0</v>
      </c>
      <c r="N64" s="150">
        <f t="shared" si="10"/>
        <v>2.7430555555555559E-3</v>
      </c>
      <c r="O64" s="151" t="s">
        <v>133</v>
      </c>
    </row>
    <row r="65" spans="1:17" s="36" customFormat="1" ht="33.6">
      <c r="A65" s="146">
        <v>4</v>
      </c>
      <c r="B65" s="157" t="s">
        <v>145</v>
      </c>
      <c r="C65" s="205" t="s">
        <v>67</v>
      </c>
      <c r="D65" s="6">
        <v>2.4421296296296296E-3</v>
      </c>
      <c r="E65" s="6"/>
      <c r="F65" s="6"/>
      <c r="G65" s="6"/>
      <c r="H65" s="6"/>
      <c r="I65" s="6"/>
      <c r="J65" s="6"/>
      <c r="K65" s="6"/>
      <c r="L65" s="6"/>
      <c r="M65" s="202">
        <f t="shared" ref="M65:M69" si="11">SUM(E65:K65)</f>
        <v>0</v>
      </c>
      <c r="N65" s="150">
        <f t="shared" ref="N65:N69" si="12">D65+M65</f>
        <v>2.4421296296296296E-3</v>
      </c>
      <c r="O65" s="153" t="s">
        <v>37</v>
      </c>
    </row>
    <row r="66" spans="1:17" s="36" customFormat="1" ht="33.6">
      <c r="A66" s="146">
        <v>5</v>
      </c>
      <c r="B66" s="157" t="s">
        <v>54</v>
      </c>
      <c r="C66" s="205" t="s">
        <v>69</v>
      </c>
      <c r="D66" s="6">
        <v>2.2337962962962967E-3</v>
      </c>
      <c r="E66" s="6"/>
      <c r="F66" s="6"/>
      <c r="G66" s="6"/>
      <c r="H66" s="6"/>
      <c r="I66" s="6"/>
      <c r="J66" s="6"/>
      <c r="K66" s="6"/>
      <c r="L66" s="6"/>
      <c r="M66" s="202">
        <f t="shared" si="11"/>
        <v>0</v>
      </c>
      <c r="N66" s="150">
        <f t="shared" si="12"/>
        <v>2.2337962962962967E-3</v>
      </c>
      <c r="O66" s="153" t="s">
        <v>35</v>
      </c>
    </row>
    <row r="67" spans="1:17" s="36" customFormat="1" ht="33.6">
      <c r="A67" s="146">
        <v>6</v>
      </c>
      <c r="B67" s="157" t="s">
        <v>146</v>
      </c>
      <c r="C67" s="205" t="s">
        <v>69</v>
      </c>
      <c r="D67" s="6">
        <v>3.1249999999999997E-3</v>
      </c>
      <c r="E67" s="6"/>
      <c r="F67" s="6"/>
      <c r="G67" s="6"/>
      <c r="H67" s="6"/>
      <c r="I67" s="6"/>
      <c r="J67" s="6"/>
      <c r="K67" s="6"/>
      <c r="L67" s="6"/>
      <c r="M67" s="202">
        <f t="shared" si="11"/>
        <v>0</v>
      </c>
      <c r="N67" s="150">
        <f t="shared" si="12"/>
        <v>3.1249999999999997E-3</v>
      </c>
      <c r="O67" s="151" t="s">
        <v>136</v>
      </c>
    </row>
    <row r="68" spans="1:17" s="36" customFormat="1" ht="33.6">
      <c r="A68" s="146">
        <v>7</v>
      </c>
      <c r="B68" s="157" t="s">
        <v>147</v>
      </c>
      <c r="C68" s="205" t="s">
        <v>69</v>
      </c>
      <c r="D68" s="6">
        <v>2.4652777777777776E-3</v>
      </c>
      <c r="E68" s="6"/>
      <c r="F68" s="6"/>
      <c r="G68" s="6"/>
      <c r="H68" s="6"/>
      <c r="I68" s="6"/>
      <c r="J68" s="6"/>
      <c r="K68" s="6"/>
      <c r="L68" s="6"/>
      <c r="M68" s="202">
        <f t="shared" si="11"/>
        <v>0</v>
      </c>
      <c r="N68" s="150">
        <f t="shared" si="12"/>
        <v>2.4652777777777776E-3</v>
      </c>
      <c r="O68" s="151" t="s">
        <v>132</v>
      </c>
    </row>
    <row r="69" spans="1:17" s="36" customFormat="1" ht="33.6">
      <c r="A69" s="146">
        <v>8</v>
      </c>
      <c r="B69" s="157" t="s">
        <v>56</v>
      </c>
      <c r="C69" s="205" t="s">
        <v>69</v>
      </c>
      <c r="D69" s="6">
        <v>2.3032407407407407E-3</v>
      </c>
      <c r="E69" s="6"/>
      <c r="F69" s="6"/>
      <c r="G69" s="6"/>
      <c r="H69" s="6"/>
      <c r="I69" s="6"/>
      <c r="J69" s="6"/>
      <c r="K69" s="6"/>
      <c r="L69" s="6"/>
      <c r="M69" s="202">
        <f t="shared" si="11"/>
        <v>0</v>
      </c>
      <c r="N69" s="150">
        <f t="shared" si="12"/>
        <v>2.3032407407407407E-3</v>
      </c>
      <c r="O69" s="153" t="s">
        <v>36</v>
      </c>
    </row>
    <row r="71" spans="1:17" ht="18">
      <c r="B71" s="22" t="s">
        <v>18</v>
      </c>
      <c r="C71" s="22"/>
      <c r="D71" s="17"/>
      <c r="E71" s="23" t="s">
        <v>19</v>
      </c>
      <c r="F71" s="23"/>
      <c r="G71" s="14"/>
      <c r="H71" s="14"/>
      <c r="I71" s="14"/>
      <c r="J71" s="14"/>
      <c r="K71" s="14"/>
      <c r="L71" s="14"/>
      <c r="M71" s="14"/>
      <c r="N71" s="14"/>
      <c r="O71" s="14"/>
      <c r="P71" s="21"/>
      <c r="Q71" s="14"/>
    </row>
  </sheetData>
  <sortState ref="A9:O15">
    <sortCondition ref="A9:A15"/>
  </sortState>
  <mergeCells count="48">
    <mergeCell ref="N60:N61"/>
    <mergeCell ref="O60:O61"/>
    <mergeCell ref="O38:O39"/>
    <mergeCell ref="N53:N54"/>
    <mergeCell ref="O53:O54"/>
    <mergeCell ref="C38:C39"/>
    <mergeCell ref="D38:D39"/>
    <mergeCell ref="E38:L38"/>
    <mergeCell ref="N38:N39"/>
    <mergeCell ref="A58:O58"/>
    <mergeCell ref="A5:O5"/>
    <mergeCell ref="M7:M8"/>
    <mergeCell ref="A2:F2"/>
    <mergeCell ref="A3:F3"/>
    <mergeCell ref="A7:A8"/>
    <mergeCell ref="B7:B8"/>
    <mergeCell ref="C7:C8"/>
    <mergeCell ref="D7:D8"/>
    <mergeCell ref="L7:L8"/>
    <mergeCell ref="E7:K7"/>
    <mergeCell ref="A1:N1"/>
    <mergeCell ref="A36:O36"/>
    <mergeCell ref="E22:K22"/>
    <mergeCell ref="M22:M23"/>
    <mergeCell ref="N22:N23"/>
    <mergeCell ref="N7:N8"/>
    <mergeCell ref="A20:O20"/>
    <mergeCell ref="A22:A23"/>
    <mergeCell ref="B22:B23"/>
    <mergeCell ref="C22:C23"/>
    <mergeCell ref="D22:D23"/>
    <mergeCell ref="O22:O23"/>
    <mergeCell ref="M38:M39"/>
    <mergeCell ref="A60:A61"/>
    <mergeCell ref="B60:B61"/>
    <mergeCell ref="C60:C61"/>
    <mergeCell ref="D60:D61"/>
    <mergeCell ref="B53:B54"/>
    <mergeCell ref="C53:C54"/>
    <mergeCell ref="D53:D54"/>
    <mergeCell ref="E53:L53"/>
    <mergeCell ref="M53:M54"/>
    <mergeCell ref="E60:L60"/>
    <mergeCell ref="M60:M61"/>
    <mergeCell ref="A51:O51"/>
    <mergeCell ref="A53:A54"/>
    <mergeCell ref="A38:A39"/>
    <mergeCell ref="B38:B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zoomScaleNormal="100" zoomScaleSheetLayoutView="70" workbookViewId="0">
      <selection sqref="A1:N1"/>
    </sheetView>
  </sheetViews>
  <sheetFormatPr defaultRowHeight="14.4"/>
  <cols>
    <col min="1" max="1" width="6.33203125" customWidth="1"/>
    <col min="2" max="2" width="25.88671875" customWidth="1"/>
    <col min="3" max="3" width="24.5546875" customWidth="1"/>
    <col min="4" max="4" width="11.5546875" customWidth="1"/>
    <col min="5" max="6" width="11.33203125" customWidth="1"/>
    <col min="7" max="7" width="9.6640625" customWidth="1"/>
    <col min="8" max="8" width="9" customWidth="1"/>
    <col min="9" max="9" width="10.5546875" customWidth="1"/>
    <col min="10" max="10" width="11.33203125" customWidth="1"/>
    <col min="11" max="11" width="9.109375" customWidth="1"/>
    <col min="12" max="12" width="10.5546875" customWidth="1"/>
    <col min="13" max="13" width="11.44140625" bestFit="1" customWidth="1"/>
    <col min="14" max="14" width="12.33203125" bestFit="1" customWidth="1"/>
    <col min="15" max="15" width="8.5546875" customWidth="1"/>
    <col min="16" max="16" width="7.5546875" customWidth="1"/>
  </cols>
  <sheetData>
    <row r="1" spans="1:18" ht="21">
      <c r="A1" s="291" t="s">
        <v>186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8" ht="17.399999999999999">
      <c r="A2" s="242"/>
      <c r="B2" s="242"/>
      <c r="C2" s="242"/>
      <c r="D2" s="242"/>
      <c r="E2" s="242"/>
      <c r="F2" s="242"/>
    </row>
    <row r="3" spans="1:18" ht="18">
      <c r="A3" s="242"/>
      <c r="B3" s="242"/>
      <c r="C3" s="242"/>
      <c r="D3" s="242"/>
      <c r="E3" s="242"/>
      <c r="F3" s="242"/>
      <c r="K3" s="8" t="s">
        <v>66</v>
      </c>
      <c r="L3" s="8"/>
    </row>
    <row r="4" spans="1:18" ht="18">
      <c r="A4" s="2"/>
      <c r="G4" s="8"/>
    </row>
    <row r="5" spans="1:18" ht="18">
      <c r="A5" s="2"/>
      <c r="G5" s="8"/>
    </row>
    <row r="6" spans="1:18" ht="20.399999999999999">
      <c r="A6" s="249" t="s">
        <v>181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9"/>
      <c r="Q6" s="9"/>
    </row>
    <row r="7" spans="1:18" s="36" customFormat="1" ht="15.6">
      <c r="A7" s="37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P7" s="35"/>
      <c r="Q7" s="35"/>
    </row>
    <row r="8" spans="1:18" s="36" customFormat="1" ht="15.75" customHeight="1">
      <c r="A8" s="250" t="s">
        <v>1</v>
      </c>
      <c r="B8" s="250" t="s">
        <v>22</v>
      </c>
      <c r="C8" s="250" t="s">
        <v>2</v>
      </c>
      <c r="D8" s="269" t="s">
        <v>50</v>
      </c>
      <c r="E8" s="283" t="s">
        <v>24</v>
      </c>
      <c r="F8" s="284"/>
      <c r="G8" s="284"/>
      <c r="H8" s="284"/>
      <c r="I8" s="284"/>
      <c r="J8" s="284"/>
      <c r="K8" s="284"/>
      <c r="L8" s="247" t="s">
        <v>25</v>
      </c>
      <c r="M8" s="247" t="s">
        <v>20</v>
      </c>
      <c r="N8" s="285" t="s">
        <v>12</v>
      </c>
    </row>
    <row r="9" spans="1:18" s="36" customFormat="1" ht="40.5" customHeight="1">
      <c r="A9" s="250"/>
      <c r="B9" s="250"/>
      <c r="C9" s="250"/>
      <c r="D9" s="269"/>
      <c r="E9" s="97" t="s">
        <v>30</v>
      </c>
      <c r="F9" s="97" t="s">
        <v>76</v>
      </c>
      <c r="G9" s="97" t="s">
        <v>26</v>
      </c>
      <c r="H9" s="97" t="s">
        <v>21</v>
      </c>
      <c r="I9" s="97" t="s">
        <v>41</v>
      </c>
      <c r="J9" s="97" t="s">
        <v>77</v>
      </c>
      <c r="K9" s="97" t="s">
        <v>29</v>
      </c>
      <c r="L9" s="248"/>
      <c r="M9" s="248"/>
      <c r="N9" s="285"/>
    </row>
    <row r="10" spans="1:18" s="36" customFormat="1" ht="18">
      <c r="A10" s="52">
        <v>1</v>
      </c>
      <c r="B10" s="15" t="s">
        <v>84</v>
      </c>
      <c r="C10" s="72" t="s">
        <v>81</v>
      </c>
      <c r="D10" s="6">
        <v>3.0555555555555557E-3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93">
        <f>E10+F10+G10+H10+I10+J10+K10</f>
        <v>0</v>
      </c>
      <c r="M10" s="107">
        <f t="shared" ref="M10:M16" si="0">D10+L10</f>
        <v>3.0555555555555557E-3</v>
      </c>
      <c r="N10" s="106" t="s">
        <v>35</v>
      </c>
      <c r="Q10" s="19"/>
      <c r="R10" s="38"/>
    </row>
    <row r="11" spans="1:18" s="36" customFormat="1" ht="18">
      <c r="A11" s="52">
        <v>2</v>
      </c>
      <c r="B11" s="16" t="s">
        <v>85</v>
      </c>
      <c r="C11" s="72" t="s">
        <v>81</v>
      </c>
      <c r="D11" s="6">
        <v>3.3912037037037036E-3</v>
      </c>
      <c r="E11" s="6">
        <v>0</v>
      </c>
      <c r="F11" s="6">
        <v>0</v>
      </c>
      <c r="G11" s="6">
        <v>0</v>
      </c>
      <c r="H11" s="6">
        <v>1.1574074074074073E-4</v>
      </c>
      <c r="I11" s="6">
        <v>0</v>
      </c>
      <c r="J11" s="6">
        <v>0</v>
      </c>
      <c r="K11" s="6">
        <v>0</v>
      </c>
      <c r="L11" s="93">
        <f t="shared" ref="L11:L16" si="1">E11+F11+G11+H11+I11+J11+K11</f>
        <v>1.1574074074074073E-4</v>
      </c>
      <c r="M11" s="107">
        <f t="shared" si="0"/>
        <v>3.5069444444444445E-3</v>
      </c>
      <c r="N11" s="106" t="s">
        <v>37</v>
      </c>
      <c r="Q11" s="19"/>
      <c r="R11" s="38"/>
    </row>
    <row r="12" spans="1:18" s="36" customFormat="1" ht="18">
      <c r="A12" s="52">
        <v>3</v>
      </c>
      <c r="B12" s="15" t="s">
        <v>89</v>
      </c>
      <c r="C12" s="72" t="s">
        <v>58</v>
      </c>
      <c r="D12" s="6">
        <v>8.5300925925925926E-3</v>
      </c>
      <c r="E12" s="6">
        <v>1.0416666666666667E-3</v>
      </c>
      <c r="F12" s="6">
        <v>0</v>
      </c>
      <c r="G12" s="6">
        <v>0</v>
      </c>
      <c r="H12" s="6">
        <v>4.6296296296296293E-4</v>
      </c>
      <c r="I12" s="6">
        <v>0</v>
      </c>
      <c r="J12" s="6">
        <v>0</v>
      </c>
      <c r="K12" s="83">
        <v>2.3148148148148146E-4</v>
      </c>
      <c r="L12" s="93">
        <f t="shared" si="1"/>
        <v>1.736111111111111E-3</v>
      </c>
      <c r="M12" s="107">
        <f t="shared" si="0"/>
        <v>1.0266203703703704E-2</v>
      </c>
      <c r="N12" s="160" t="s">
        <v>131</v>
      </c>
      <c r="Q12" s="19"/>
      <c r="R12" s="38"/>
    </row>
    <row r="13" spans="1:18" s="36" customFormat="1" ht="18">
      <c r="A13" s="52">
        <v>4</v>
      </c>
      <c r="B13" s="16" t="s">
        <v>90</v>
      </c>
      <c r="C13" s="72" t="s">
        <v>58</v>
      </c>
      <c r="D13" s="6">
        <v>8.7037037037037031E-3</v>
      </c>
      <c r="E13" s="6">
        <v>6.9444444444444447E-4</v>
      </c>
      <c r="F13" s="6">
        <v>0</v>
      </c>
      <c r="G13" s="6">
        <v>3.4722222222222224E-4</v>
      </c>
      <c r="H13" s="6">
        <v>2.3148148148148146E-4</v>
      </c>
      <c r="I13" s="6">
        <v>0</v>
      </c>
      <c r="J13" s="6">
        <v>0</v>
      </c>
      <c r="K13" s="6">
        <v>0</v>
      </c>
      <c r="L13" s="93">
        <f t="shared" si="1"/>
        <v>1.273148148148148E-3</v>
      </c>
      <c r="M13" s="107">
        <f t="shared" si="0"/>
        <v>9.9768518518518513E-3</v>
      </c>
      <c r="N13" s="160" t="s">
        <v>132</v>
      </c>
      <c r="Q13" s="19"/>
      <c r="R13" s="38"/>
    </row>
    <row r="14" spans="1:18" s="36" customFormat="1" ht="18">
      <c r="A14" s="52">
        <v>5</v>
      </c>
      <c r="B14" s="16" t="s">
        <v>91</v>
      </c>
      <c r="C14" s="72" t="s">
        <v>58</v>
      </c>
      <c r="D14" s="6">
        <v>9.2708333333333341E-3</v>
      </c>
      <c r="E14" s="6">
        <v>1.1574074074074073E-4</v>
      </c>
      <c r="F14" s="6">
        <v>0</v>
      </c>
      <c r="G14" s="6">
        <v>0</v>
      </c>
      <c r="H14" s="6">
        <v>1.1574074074074073E-4</v>
      </c>
      <c r="I14" s="6">
        <v>0</v>
      </c>
      <c r="J14" s="6">
        <v>0</v>
      </c>
      <c r="K14" s="6">
        <v>8.1018518518518516E-4</v>
      </c>
      <c r="L14" s="93">
        <f t="shared" si="1"/>
        <v>1.0416666666666667E-3</v>
      </c>
      <c r="M14" s="107">
        <f t="shared" si="0"/>
        <v>1.03125E-2</v>
      </c>
      <c r="N14" s="160" t="s">
        <v>133</v>
      </c>
      <c r="O14" s="36" t="s">
        <v>88</v>
      </c>
      <c r="Q14" s="19"/>
      <c r="R14" s="38"/>
    </row>
    <row r="15" spans="1:18" s="36" customFormat="1" ht="18">
      <c r="A15" s="52">
        <v>6</v>
      </c>
      <c r="B15" s="15" t="s">
        <v>94</v>
      </c>
      <c r="C15" s="72" t="s">
        <v>70</v>
      </c>
      <c r="D15" s="6">
        <v>3.2175925925925926E-3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93">
        <f t="shared" si="1"/>
        <v>0</v>
      </c>
      <c r="M15" s="107">
        <f t="shared" si="0"/>
        <v>3.2175925925925926E-3</v>
      </c>
      <c r="N15" s="106" t="s">
        <v>36</v>
      </c>
      <c r="Q15" s="19"/>
      <c r="R15" s="38"/>
    </row>
    <row r="16" spans="1:18" s="36" customFormat="1" ht="18">
      <c r="A16" s="52">
        <v>7</v>
      </c>
      <c r="B16" s="16" t="s">
        <v>95</v>
      </c>
      <c r="C16" s="72" t="s">
        <v>70</v>
      </c>
      <c r="D16" s="6">
        <v>4.4560185185185189E-3</v>
      </c>
      <c r="E16" s="6">
        <v>0</v>
      </c>
      <c r="F16" s="6">
        <v>0</v>
      </c>
      <c r="G16" s="6">
        <v>3.4722222222222224E-4</v>
      </c>
      <c r="H16" s="6">
        <v>0</v>
      </c>
      <c r="I16" s="6">
        <v>0</v>
      </c>
      <c r="J16" s="6">
        <v>0</v>
      </c>
      <c r="K16" s="6">
        <v>0</v>
      </c>
      <c r="L16" s="93">
        <f t="shared" si="1"/>
        <v>3.4722222222222224E-4</v>
      </c>
      <c r="M16" s="107">
        <f t="shared" si="0"/>
        <v>4.8032407407407407E-3</v>
      </c>
      <c r="N16" s="160" t="s">
        <v>132</v>
      </c>
      <c r="Q16" s="19"/>
      <c r="R16" s="38"/>
    </row>
    <row r="17" spans="1:17" ht="15.6">
      <c r="A17" s="12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5.6">
      <c r="A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20.399999999999999">
      <c r="A19" s="249" t="s">
        <v>182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9"/>
    </row>
    <row r="20" spans="1:17" s="36" customFormat="1" ht="15.6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9"/>
      <c r="N20" s="39"/>
      <c r="O20" s="35"/>
      <c r="P20" s="35"/>
    </row>
    <row r="21" spans="1:17" s="36" customFormat="1" ht="15.75" customHeight="1">
      <c r="A21" s="250" t="s">
        <v>1</v>
      </c>
      <c r="B21" s="250" t="s">
        <v>22</v>
      </c>
      <c r="C21" s="250" t="s">
        <v>2</v>
      </c>
      <c r="D21" s="269" t="s">
        <v>23</v>
      </c>
      <c r="E21" s="283" t="s">
        <v>24</v>
      </c>
      <c r="F21" s="284"/>
      <c r="G21" s="284"/>
      <c r="H21" s="284"/>
      <c r="I21" s="284"/>
      <c r="J21" s="284"/>
      <c r="K21" s="284"/>
      <c r="M21" s="247" t="s">
        <v>25</v>
      </c>
      <c r="N21" s="247" t="s">
        <v>20</v>
      </c>
      <c r="O21" s="285" t="s">
        <v>12</v>
      </c>
    </row>
    <row r="22" spans="1:17" s="36" customFormat="1" ht="56.4" customHeight="1">
      <c r="A22" s="250"/>
      <c r="B22" s="250"/>
      <c r="C22" s="250"/>
      <c r="D22" s="269"/>
      <c r="E22" s="97" t="s">
        <v>30</v>
      </c>
      <c r="F22" s="97" t="s">
        <v>76</v>
      </c>
      <c r="G22" s="97" t="s">
        <v>26</v>
      </c>
      <c r="H22" s="97" t="s">
        <v>21</v>
      </c>
      <c r="I22" s="97" t="s">
        <v>41</v>
      </c>
      <c r="J22" s="97" t="s">
        <v>77</v>
      </c>
      <c r="K22" s="97" t="s">
        <v>78</v>
      </c>
      <c r="L22" s="97" t="s">
        <v>79</v>
      </c>
      <c r="M22" s="248"/>
      <c r="N22" s="248"/>
      <c r="O22" s="285"/>
    </row>
    <row r="23" spans="1:17" s="36" customFormat="1" ht="18">
      <c r="A23" s="10">
        <v>1</v>
      </c>
      <c r="B23" s="16" t="s">
        <v>98</v>
      </c>
      <c r="C23" s="72" t="s">
        <v>70</v>
      </c>
      <c r="D23" s="6">
        <v>3.4375E-3</v>
      </c>
      <c r="E23" s="6"/>
      <c r="F23" s="6"/>
      <c r="G23" s="6"/>
      <c r="H23" s="6"/>
      <c r="I23" s="6"/>
      <c r="J23" s="6"/>
      <c r="K23" s="6"/>
      <c r="L23" s="6"/>
      <c r="M23" s="93">
        <f>E23+F23+G23+H23+I23+J23+K23+L23</f>
        <v>0</v>
      </c>
      <c r="N23" s="93">
        <f t="shared" ref="N23:N28" si="2">D23+M23</f>
        <v>3.4375E-3</v>
      </c>
      <c r="O23" s="94" t="s">
        <v>132</v>
      </c>
    </row>
    <row r="24" spans="1:17" s="36" customFormat="1" ht="18">
      <c r="A24" s="10">
        <v>2</v>
      </c>
      <c r="B24" s="16" t="s">
        <v>59</v>
      </c>
      <c r="C24" s="72" t="s">
        <v>68</v>
      </c>
      <c r="D24" s="6">
        <v>2.5231481481481481E-3</v>
      </c>
      <c r="E24" s="6"/>
      <c r="F24" s="6"/>
      <c r="G24" s="6"/>
      <c r="H24" s="6"/>
      <c r="I24" s="6"/>
      <c r="J24" s="6"/>
      <c r="K24" s="6"/>
      <c r="L24" s="6"/>
      <c r="M24" s="93">
        <f t="shared" ref="M24:M28" si="3">E24+F24+G24+H24+I24+J24+K24+L24</f>
        <v>0</v>
      </c>
      <c r="N24" s="93">
        <f t="shared" si="2"/>
        <v>2.5231481481481481E-3</v>
      </c>
      <c r="O24" s="163" t="s">
        <v>35</v>
      </c>
    </row>
    <row r="25" spans="1:17" s="36" customFormat="1" ht="18">
      <c r="A25" s="10">
        <v>3</v>
      </c>
      <c r="B25" s="16" t="s">
        <v>104</v>
      </c>
      <c r="C25" s="72" t="s">
        <v>81</v>
      </c>
      <c r="D25" s="6">
        <v>4.9884259259259265E-3</v>
      </c>
      <c r="E25" s="6"/>
      <c r="F25" s="6"/>
      <c r="G25" s="6"/>
      <c r="H25" s="6">
        <v>1.1574074074074073E-4</v>
      </c>
      <c r="I25" s="6"/>
      <c r="J25" s="6"/>
      <c r="K25" s="6"/>
      <c r="L25" s="6"/>
      <c r="M25" s="93">
        <f t="shared" si="3"/>
        <v>1.1574074074074073E-4</v>
      </c>
      <c r="N25" s="93">
        <f t="shared" si="2"/>
        <v>5.1041666666666674E-3</v>
      </c>
      <c r="O25" s="94" t="s">
        <v>131</v>
      </c>
    </row>
    <row r="26" spans="1:17" s="36" customFormat="1" ht="36">
      <c r="A26" s="52">
        <v>4</v>
      </c>
      <c r="B26" s="16" t="s">
        <v>106</v>
      </c>
      <c r="C26" s="143" t="s">
        <v>69</v>
      </c>
      <c r="D26" s="6">
        <v>4.7337962962962958E-3</v>
      </c>
      <c r="E26" s="6"/>
      <c r="F26" s="6"/>
      <c r="G26" s="6"/>
      <c r="H26" s="6">
        <v>3.4722222222222224E-4</v>
      </c>
      <c r="I26" s="6"/>
      <c r="J26" s="6"/>
      <c r="K26" s="6"/>
      <c r="L26" s="6"/>
      <c r="M26" s="93">
        <f t="shared" si="3"/>
        <v>3.4722222222222224E-4</v>
      </c>
      <c r="N26" s="93">
        <f t="shared" si="2"/>
        <v>5.0810185185185177E-3</v>
      </c>
      <c r="O26" s="94" t="s">
        <v>135</v>
      </c>
    </row>
    <row r="27" spans="1:17" s="36" customFormat="1" ht="36">
      <c r="A27" s="52">
        <v>5</v>
      </c>
      <c r="B27" s="96" t="s">
        <v>117</v>
      </c>
      <c r="C27" s="72" t="s">
        <v>67</v>
      </c>
      <c r="D27" s="6">
        <v>2.673611111111111E-3</v>
      </c>
      <c r="E27" s="6"/>
      <c r="F27" s="6"/>
      <c r="G27" s="6"/>
      <c r="H27" s="6"/>
      <c r="I27" s="6"/>
      <c r="J27" s="6"/>
      <c r="K27" s="6"/>
      <c r="L27" s="6"/>
      <c r="M27" s="93">
        <f t="shared" si="3"/>
        <v>0</v>
      </c>
      <c r="N27" s="93">
        <f t="shared" si="2"/>
        <v>2.673611111111111E-3</v>
      </c>
      <c r="O27" s="163" t="s">
        <v>36</v>
      </c>
    </row>
    <row r="28" spans="1:17" s="36" customFormat="1" ht="36">
      <c r="A28" s="10">
        <v>6</v>
      </c>
      <c r="B28" s="96" t="s">
        <v>110</v>
      </c>
      <c r="C28" s="72" t="s">
        <v>69</v>
      </c>
      <c r="D28" s="6">
        <v>2.7546296296296294E-3</v>
      </c>
      <c r="E28" s="6"/>
      <c r="F28" s="6"/>
      <c r="G28" s="6"/>
      <c r="H28" s="6"/>
      <c r="I28" s="6"/>
      <c r="J28" s="6"/>
      <c r="K28" s="129"/>
      <c r="L28" s="128"/>
      <c r="M28" s="93">
        <f t="shared" si="3"/>
        <v>0</v>
      </c>
      <c r="N28" s="93">
        <f t="shared" si="2"/>
        <v>2.7546296296296294E-3</v>
      </c>
      <c r="O28" s="106" t="s">
        <v>37</v>
      </c>
    </row>
    <row r="29" spans="1:17" s="36" customFormat="1" ht="15.6">
      <c r="A29" s="28"/>
      <c r="B29" s="139"/>
      <c r="C29" s="105"/>
      <c r="D29" s="104"/>
      <c r="E29" s="83"/>
      <c r="F29" s="83"/>
      <c r="G29" s="83"/>
      <c r="H29" s="83"/>
      <c r="I29" s="83"/>
      <c r="J29" s="83"/>
      <c r="K29" s="83"/>
      <c r="L29" s="83"/>
      <c r="M29" s="140"/>
      <c r="N29" s="140"/>
      <c r="O29" s="141"/>
    </row>
    <row r="30" spans="1:17" ht="19.2" customHeight="1">
      <c r="B30" s="22"/>
      <c r="C30" s="22"/>
      <c r="D30" s="17"/>
      <c r="E30" s="23"/>
      <c r="F30" s="23"/>
      <c r="G30" s="14"/>
      <c r="H30" s="14"/>
      <c r="I30" s="14"/>
      <c r="J30" s="14"/>
      <c r="K30" s="14"/>
      <c r="L30" s="14"/>
      <c r="M30" s="14"/>
      <c r="N30" s="14"/>
      <c r="O30" s="14"/>
      <c r="P30" s="21"/>
      <c r="Q30" s="14"/>
    </row>
    <row r="31" spans="1:17" ht="20.399999999999999">
      <c r="A31" s="249" t="s">
        <v>183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9"/>
    </row>
    <row r="32" spans="1:17" s="36" customFormat="1" ht="15.6">
      <c r="A32" s="34"/>
      <c r="B32" s="34"/>
      <c r="C32" s="34"/>
      <c r="D32" s="34"/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</row>
    <row r="33" spans="1:17" s="36" customFormat="1" ht="15.75" customHeight="1">
      <c r="A33" s="250" t="s">
        <v>1</v>
      </c>
      <c r="B33" s="250" t="s">
        <v>22</v>
      </c>
      <c r="C33" s="250" t="s">
        <v>2</v>
      </c>
      <c r="D33" s="269" t="s">
        <v>23</v>
      </c>
      <c r="E33" s="283" t="s">
        <v>24</v>
      </c>
      <c r="F33" s="284"/>
      <c r="G33" s="284"/>
      <c r="H33" s="284"/>
      <c r="I33" s="284"/>
      <c r="J33" s="284"/>
      <c r="K33" s="284"/>
      <c r="L33" s="288"/>
      <c r="M33" s="247" t="s">
        <v>25</v>
      </c>
      <c r="N33" s="247" t="s">
        <v>20</v>
      </c>
      <c r="O33" s="286" t="s">
        <v>12</v>
      </c>
    </row>
    <row r="34" spans="1:17" s="36" customFormat="1" ht="46.8">
      <c r="A34" s="250"/>
      <c r="B34" s="250"/>
      <c r="C34" s="250"/>
      <c r="D34" s="269"/>
      <c r="E34" s="97" t="s">
        <v>30</v>
      </c>
      <c r="F34" s="97" t="s">
        <v>76</v>
      </c>
      <c r="G34" s="97" t="s">
        <v>26</v>
      </c>
      <c r="H34" s="97" t="s">
        <v>21</v>
      </c>
      <c r="I34" s="97" t="s">
        <v>41</v>
      </c>
      <c r="J34" s="97" t="s">
        <v>77</v>
      </c>
      <c r="K34" s="108" t="s">
        <v>78</v>
      </c>
      <c r="L34" s="97" t="s">
        <v>80</v>
      </c>
      <c r="M34" s="248"/>
      <c r="N34" s="248"/>
      <c r="O34" s="287"/>
    </row>
    <row r="35" spans="1:17" s="36" customFormat="1" ht="18">
      <c r="A35" s="10">
        <v>1</v>
      </c>
      <c r="B35" s="96" t="s">
        <v>108</v>
      </c>
      <c r="C35" s="72" t="s">
        <v>68</v>
      </c>
      <c r="D35" s="6">
        <v>2.6388888888888885E-3</v>
      </c>
      <c r="E35" s="6"/>
      <c r="F35" s="6"/>
      <c r="G35" s="6"/>
      <c r="H35" s="6">
        <v>1.1574074074074073E-4</v>
      </c>
      <c r="I35" s="6"/>
      <c r="J35" s="6"/>
      <c r="K35" s="6"/>
      <c r="L35" s="6"/>
      <c r="M35" s="6">
        <f>SUM(F35:K35)</f>
        <v>1.1574074074074073E-4</v>
      </c>
      <c r="N35" s="49">
        <f t="shared" ref="N35:N40" si="4">D35+M35</f>
        <v>2.7546296296296294E-3</v>
      </c>
      <c r="O35" s="160" t="s">
        <v>132</v>
      </c>
    </row>
    <row r="36" spans="1:17" s="36" customFormat="1" ht="18">
      <c r="A36" s="10">
        <v>2</v>
      </c>
      <c r="B36" s="96" t="s">
        <v>143</v>
      </c>
      <c r="C36" s="72" t="s">
        <v>68</v>
      </c>
      <c r="D36" s="6">
        <v>3.1828703703703702E-3</v>
      </c>
      <c r="E36" s="6"/>
      <c r="F36" s="6"/>
      <c r="G36" s="6"/>
      <c r="H36" s="6"/>
      <c r="I36" s="6"/>
      <c r="J36" s="6"/>
      <c r="K36" s="6"/>
      <c r="L36" s="6"/>
      <c r="M36" s="6">
        <f t="shared" ref="M36:M40" si="5">SUM(E36:K36)</f>
        <v>0</v>
      </c>
      <c r="N36" s="50">
        <f t="shared" si="4"/>
        <v>3.1828703703703702E-3</v>
      </c>
      <c r="O36" s="160" t="s">
        <v>131</v>
      </c>
      <c r="P36" s="36" t="s">
        <v>88</v>
      </c>
    </row>
    <row r="37" spans="1:17" s="36" customFormat="1" ht="36">
      <c r="A37" s="10">
        <v>3</v>
      </c>
      <c r="B37" s="96" t="s">
        <v>43</v>
      </c>
      <c r="C37" s="72" t="s">
        <v>69</v>
      </c>
      <c r="D37" s="6">
        <v>2.3148148148148151E-3</v>
      </c>
      <c r="E37" s="6"/>
      <c r="F37" s="6"/>
      <c r="G37" s="6"/>
      <c r="H37" s="6"/>
      <c r="I37" s="6"/>
      <c r="J37" s="6"/>
      <c r="K37" s="6"/>
      <c r="L37" s="6"/>
      <c r="M37" s="6">
        <f t="shared" si="5"/>
        <v>0</v>
      </c>
      <c r="N37" s="93">
        <f t="shared" si="4"/>
        <v>2.3148148148148151E-3</v>
      </c>
      <c r="O37" s="106" t="s">
        <v>35</v>
      </c>
    </row>
    <row r="38" spans="1:17" s="36" customFormat="1" ht="18">
      <c r="A38" s="10">
        <v>4</v>
      </c>
      <c r="B38" s="96" t="s">
        <v>45</v>
      </c>
      <c r="C38" s="72" t="s">
        <v>70</v>
      </c>
      <c r="D38" s="6">
        <v>2.8240740740740739E-3</v>
      </c>
      <c r="E38" s="6"/>
      <c r="F38" s="6"/>
      <c r="G38" s="6"/>
      <c r="H38" s="6"/>
      <c r="I38" s="6"/>
      <c r="J38" s="6"/>
      <c r="K38" s="6"/>
      <c r="L38" s="6"/>
      <c r="M38" s="6">
        <f t="shared" si="5"/>
        <v>0</v>
      </c>
      <c r="N38" s="50">
        <f t="shared" si="4"/>
        <v>2.8240740740740739E-3</v>
      </c>
      <c r="O38" s="95" t="s">
        <v>135</v>
      </c>
    </row>
    <row r="39" spans="1:17" s="36" customFormat="1" ht="18">
      <c r="A39" s="10">
        <v>5</v>
      </c>
      <c r="B39" s="96" t="s">
        <v>111</v>
      </c>
      <c r="C39" s="72" t="s">
        <v>70</v>
      </c>
      <c r="D39" s="6">
        <v>2.3263888888888887E-3</v>
      </c>
      <c r="E39" s="6"/>
      <c r="F39" s="6"/>
      <c r="G39" s="6"/>
      <c r="H39" s="6"/>
      <c r="I39" s="6"/>
      <c r="J39" s="6"/>
      <c r="K39" s="6"/>
      <c r="L39" s="6"/>
      <c r="M39" s="6">
        <f t="shared" si="5"/>
        <v>0</v>
      </c>
      <c r="N39" s="50">
        <f t="shared" si="4"/>
        <v>2.3263888888888887E-3</v>
      </c>
      <c r="O39" s="106" t="s">
        <v>36</v>
      </c>
    </row>
    <row r="40" spans="1:17" s="36" customFormat="1" ht="36">
      <c r="A40" s="52">
        <v>6</v>
      </c>
      <c r="B40" s="96" t="s">
        <v>44</v>
      </c>
      <c r="C40" s="72" t="s">
        <v>67</v>
      </c>
      <c r="D40" s="6">
        <v>2.4421296296296296E-3</v>
      </c>
      <c r="E40" s="6">
        <v>1.1574074074074073E-4</v>
      </c>
      <c r="F40" s="6"/>
      <c r="G40" s="6"/>
      <c r="H40" s="6"/>
      <c r="I40" s="6"/>
      <c r="J40" s="6"/>
      <c r="K40" s="6"/>
      <c r="L40" s="6"/>
      <c r="M40" s="6">
        <f t="shared" si="5"/>
        <v>1.1574074074074073E-4</v>
      </c>
      <c r="N40" s="49">
        <f t="shared" si="4"/>
        <v>2.5578703703703705E-3</v>
      </c>
      <c r="O40" s="106" t="s">
        <v>37</v>
      </c>
    </row>
    <row r="41" spans="1:17" s="36" customFormat="1" ht="17.399999999999999">
      <c r="A41" s="28"/>
      <c r="B41" s="130"/>
      <c r="C41" s="105"/>
      <c r="D41" s="104"/>
      <c r="E41" s="83"/>
      <c r="F41" s="83"/>
      <c r="G41" s="83"/>
      <c r="H41" s="83"/>
      <c r="I41" s="83"/>
      <c r="J41" s="83"/>
      <c r="K41" s="83"/>
      <c r="L41" s="83"/>
      <c r="M41" s="104"/>
      <c r="N41" s="131"/>
      <c r="O41" s="127"/>
    </row>
    <row r="42" spans="1:17" ht="18">
      <c r="B42" s="22"/>
      <c r="C42" s="22"/>
      <c r="D42" s="17"/>
      <c r="E42" s="23"/>
      <c r="F42" s="23"/>
      <c r="G42" s="14"/>
      <c r="H42" s="14"/>
      <c r="I42" s="14"/>
      <c r="J42" s="14"/>
      <c r="K42" s="14"/>
      <c r="L42" s="14"/>
      <c r="M42" s="14"/>
      <c r="N42" s="14"/>
      <c r="O42" s="14"/>
      <c r="P42" s="21"/>
      <c r="Q42" s="14"/>
    </row>
    <row r="43" spans="1:17" ht="20.399999999999999">
      <c r="A43" s="249" t="s">
        <v>184</v>
      </c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9"/>
      <c r="Q43" s="9"/>
    </row>
    <row r="44" spans="1:17" s="36" customFormat="1" ht="16.8" customHeight="1">
      <c r="A44" s="40"/>
      <c r="B44" s="34"/>
      <c r="C44" s="34"/>
      <c r="D44" s="41"/>
      <c r="E44" s="34"/>
      <c r="F44" s="34"/>
      <c r="G44" s="34"/>
      <c r="H44" s="34"/>
      <c r="I44" s="34"/>
      <c r="J44" s="34"/>
      <c r="K44" s="39"/>
      <c r="L44" s="39"/>
      <c r="M44" s="35"/>
      <c r="N44" s="35"/>
      <c r="O44" s="42"/>
      <c r="P44" s="35"/>
      <c r="Q44" s="35"/>
    </row>
    <row r="45" spans="1:17" s="36" customFormat="1" ht="15.75" customHeight="1">
      <c r="A45" s="250" t="s">
        <v>1</v>
      </c>
      <c r="B45" s="250" t="s">
        <v>22</v>
      </c>
      <c r="C45" s="250" t="s">
        <v>2</v>
      </c>
      <c r="D45" s="269" t="s">
        <v>23</v>
      </c>
      <c r="E45" s="283" t="s">
        <v>24</v>
      </c>
      <c r="F45" s="284"/>
      <c r="G45" s="284"/>
      <c r="H45" s="284"/>
      <c r="I45" s="284"/>
      <c r="J45" s="284"/>
      <c r="K45" s="284"/>
      <c r="L45" s="288"/>
      <c r="M45" s="247" t="s">
        <v>25</v>
      </c>
      <c r="N45" s="247" t="s">
        <v>20</v>
      </c>
      <c r="O45" s="286" t="s">
        <v>12</v>
      </c>
    </row>
    <row r="46" spans="1:17" s="36" customFormat="1" ht="46.8">
      <c r="A46" s="250"/>
      <c r="B46" s="250"/>
      <c r="C46" s="250"/>
      <c r="D46" s="269"/>
      <c r="E46" s="97" t="s">
        <v>30</v>
      </c>
      <c r="F46" s="97" t="s">
        <v>76</v>
      </c>
      <c r="G46" s="97" t="s">
        <v>26</v>
      </c>
      <c r="H46" s="97" t="s">
        <v>21</v>
      </c>
      <c r="I46" s="97" t="s">
        <v>41</v>
      </c>
      <c r="J46" s="97" t="s">
        <v>77</v>
      </c>
      <c r="K46" s="108" t="s">
        <v>78</v>
      </c>
      <c r="L46" s="97" t="s">
        <v>80</v>
      </c>
      <c r="M46" s="248"/>
      <c r="N46" s="248"/>
      <c r="O46" s="287"/>
    </row>
    <row r="47" spans="1:17" s="36" customFormat="1" ht="36">
      <c r="A47" s="52">
        <v>1</v>
      </c>
      <c r="B47" s="96" t="s">
        <v>53</v>
      </c>
      <c r="C47" s="72" t="s">
        <v>67</v>
      </c>
      <c r="D47" s="6">
        <v>2.2222222222222222E-3</v>
      </c>
      <c r="E47" s="6"/>
      <c r="F47" s="6"/>
      <c r="G47" s="6"/>
      <c r="H47" s="6"/>
      <c r="I47" s="6"/>
      <c r="J47" s="6"/>
      <c r="K47" s="6"/>
      <c r="L47" s="6"/>
      <c r="M47" s="49">
        <f>SUM(F47:K47)</f>
        <v>0</v>
      </c>
      <c r="N47" s="49">
        <f>D47+M47</f>
        <v>2.2222222222222222E-3</v>
      </c>
      <c r="O47" s="106" t="s">
        <v>35</v>
      </c>
    </row>
    <row r="48" spans="1:17" s="36" customFormat="1" ht="36">
      <c r="A48" s="52">
        <v>2</v>
      </c>
      <c r="B48" s="138" t="s">
        <v>116</v>
      </c>
      <c r="C48" s="72" t="s">
        <v>67</v>
      </c>
      <c r="D48" s="6">
        <v>2.9513888888888888E-3</v>
      </c>
      <c r="E48" s="6"/>
      <c r="F48" s="6"/>
      <c r="G48" s="6"/>
      <c r="H48" s="6"/>
      <c r="I48" s="6"/>
      <c r="J48" s="6"/>
      <c r="K48" s="6"/>
      <c r="L48" s="6"/>
      <c r="M48" s="49">
        <f t="shared" ref="M48" si="6">SUM(E48:K48)</f>
        <v>0</v>
      </c>
      <c r="N48" s="93">
        <f t="shared" ref="N48" si="7">D48+M48</f>
        <v>2.9513888888888888E-3</v>
      </c>
      <c r="O48" s="106" t="s">
        <v>37</v>
      </c>
    </row>
    <row r="49" spans="1:17" s="36" customFormat="1" ht="36">
      <c r="A49" s="52">
        <v>3</v>
      </c>
      <c r="B49" s="96" t="s">
        <v>51</v>
      </c>
      <c r="C49" s="72" t="s">
        <v>67</v>
      </c>
      <c r="D49" s="6">
        <v>2.3263888888888887E-3</v>
      </c>
      <c r="E49" s="6"/>
      <c r="F49" s="6"/>
      <c r="G49" s="6"/>
      <c r="H49" s="6"/>
      <c r="I49" s="6"/>
      <c r="J49" s="6"/>
      <c r="K49" s="6"/>
      <c r="L49" s="6"/>
      <c r="M49" s="49">
        <f>SUM(E49:K49)</f>
        <v>0</v>
      </c>
      <c r="N49" s="93">
        <f>D49+M49</f>
        <v>2.3263888888888887E-3</v>
      </c>
      <c r="O49" s="106" t="s">
        <v>36</v>
      </c>
    </row>
    <row r="50" spans="1:17" s="36" customFormat="1" ht="18">
      <c r="A50" s="28"/>
      <c r="B50" s="204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104"/>
      <c r="N50" s="131"/>
      <c r="O50" s="142"/>
    </row>
    <row r="51" spans="1:17" s="36" customFormat="1" ht="18">
      <c r="A51" s="28"/>
      <c r="B51" s="130"/>
      <c r="C51" s="14"/>
      <c r="D51" s="104"/>
      <c r="E51" s="83"/>
      <c r="F51" s="83"/>
      <c r="G51" s="83"/>
      <c r="H51" s="83"/>
      <c r="I51" s="83"/>
      <c r="J51" s="83"/>
      <c r="K51" s="83"/>
      <c r="L51" s="83"/>
      <c r="M51" s="104"/>
      <c r="N51" s="131"/>
      <c r="O51" s="98"/>
    </row>
    <row r="52" spans="1:17" ht="20.399999999999999">
      <c r="A52" s="249" t="s">
        <v>185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9"/>
      <c r="Q52" s="9"/>
    </row>
    <row r="53" spans="1:17" s="36" customFormat="1" ht="15.6">
      <c r="A53" s="40"/>
      <c r="B53" s="34"/>
      <c r="C53" s="34"/>
      <c r="D53" s="41"/>
      <c r="E53" s="34"/>
      <c r="F53" s="34"/>
      <c r="G53" s="34"/>
      <c r="H53" s="34"/>
      <c r="I53" s="34"/>
      <c r="J53" s="34"/>
      <c r="K53" s="39"/>
      <c r="L53" s="39"/>
      <c r="M53" s="35"/>
      <c r="N53" s="35"/>
      <c r="O53" s="42"/>
      <c r="P53" s="35"/>
      <c r="Q53" s="35"/>
    </row>
    <row r="54" spans="1:17" s="36" customFormat="1" ht="15.75" customHeight="1">
      <c r="A54" s="250" t="s">
        <v>1</v>
      </c>
      <c r="B54" s="250" t="s">
        <v>22</v>
      </c>
      <c r="C54" s="250" t="s">
        <v>2</v>
      </c>
      <c r="D54" s="269" t="s">
        <v>23</v>
      </c>
      <c r="E54" s="283" t="s">
        <v>24</v>
      </c>
      <c r="F54" s="284"/>
      <c r="G54" s="284"/>
      <c r="H54" s="284"/>
      <c r="I54" s="284"/>
      <c r="J54" s="284"/>
      <c r="K54" s="284"/>
      <c r="L54" s="288"/>
      <c r="M54" s="247" t="s">
        <v>25</v>
      </c>
      <c r="N54" s="247" t="s">
        <v>20</v>
      </c>
      <c r="O54" s="286" t="s">
        <v>12</v>
      </c>
    </row>
    <row r="55" spans="1:17" s="36" customFormat="1" ht="46.8">
      <c r="A55" s="250"/>
      <c r="B55" s="250"/>
      <c r="C55" s="250"/>
      <c r="D55" s="269"/>
      <c r="E55" s="97" t="s">
        <v>30</v>
      </c>
      <c r="F55" s="97" t="s">
        <v>76</v>
      </c>
      <c r="G55" s="97" t="s">
        <v>26</v>
      </c>
      <c r="H55" s="97" t="s">
        <v>21</v>
      </c>
      <c r="I55" s="97" t="s">
        <v>41</v>
      </c>
      <c r="J55" s="97" t="s">
        <v>77</v>
      </c>
      <c r="K55" s="108" t="s">
        <v>78</v>
      </c>
      <c r="L55" s="97" t="s">
        <v>80</v>
      </c>
      <c r="M55" s="248"/>
      <c r="N55" s="248"/>
      <c r="O55" s="287"/>
    </row>
    <row r="56" spans="1:17" s="36" customFormat="1" ht="18">
      <c r="A56" s="10">
        <v>1</v>
      </c>
      <c r="B56" s="96" t="s">
        <v>118</v>
      </c>
      <c r="C56" s="72" t="s">
        <v>113</v>
      </c>
      <c r="D56" s="6">
        <v>2.0601851851851853E-3</v>
      </c>
      <c r="E56" s="6"/>
      <c r="F56" s="6"/>
      <c r="G56" s="6"/>
      <c r="H56" s="6"/>
      <c r="I56" s="6"/>
      <c r="J56" s="6"/>
      <c r="K56" s="6"/>
      <c r="L56" s="6"/>
      <c r="M56" s="6">
        <f t="shared" ref="M56:M58" si="8">SUM(E56:K56)</f>
        <v>0</v>
      </c>
      <c r="N56" s="6">
        <f t="shared" ref="N56:N58" si="9">D56+M56</f>
        <v>2.0601851851851853E-3</v>
      </c>
      <c r="O56" s="106" t="s">
        <v>36</v>
      </c>
    </row>
    <row r="57" spans="1:17" s="36" customFormat="1" ht="18">
      <c r="A57" s="10">
        <v>2</v>
      </c>
      <c r="B57" s="96" t="s">
        <v>119</v>
      </c>
      <c r="C57" s="72" t="s">
        <v>113</v>
      </c>
      <c r="D57" s="6">
        <v>2.3032407407407407E-3</v>
      </c>
      <c r="E57" s="6"/>
      <c r="F57" s="6"/>
      <c r="G57" s="6"/>
      <c r="H57" s="6"/>
      <c r="I57" s="6"/>
      <c r="J57" s="6"/>
      <c r="K57" s="6"/>
      <c r="L57" s="6"/>
      <c r="M57" s="6">
        <f t="shared" si="8"/>
        <v>0</v>
      </c>
      <c r="N57" s="6">
        <f t="shared" si="9"/>
        <v>2.3032407407407407E-3</v>
      </c>
      <c r="O57" s="106" t="s">
        <v>37</v>
      </c>
    </row>
    <row r="58" spans="1:17" s="36" customFormat="1" ht="18">
      <c r="A58" s="10">
        <v>3</v>
      </c>
      <c r="B58" s="96" t="s">
        <v>164</v>
      </c>
      <c r="C58" s="72" t="s">
        <v>113</v>
      </c>
      <c r="D58" s="6">
        <v>2.5115740740740741E-3</v>
      </c>
      <c r="E58" s="6"/>
      <c r="F58" s="6"/>
      <c r="G58" s="6"/>
      <c r="H58" s="6">
        <v>1.1574074074074073E-4</v>
      </c>
      <c r="I58" s="6"/>
      <c r="J58" s="6"/>
      <c r="K58" s="6"/>
      <c r="L58" s="6"/>
      <c r="M58" s="6">
        <f t="shared" si="8"/>
        <v>1.1574074074074073E-4</v>
      </c>
      <c r="N58" s="6">
        <f t="shared" si="9"/>
        <v>2.627314814814815E-3</v>
      </c>
      <c r="O58" s="95" t="s">
        <v>132</v>
      </c>
    </row>
    <row r="59" spans="1:17" s="36" customFormat="1" ht="36">
      <c r="A59" s="52">
        <v>4</v>
      </c>
      <c r="B59" s="96" t="s">
        <v>62</v>
      </c>
      <c r="C59" s="72" t="s">
        <v>69</v>
      </c>
      <c r="D59" s="6">
        <v>2.3379629629629631E-3</v>
      </c>
      <c r="E59" s="6"/>
      <c r="F59" s="6">
        <v>3.4722222222222224E-4</v>
      </c>
      <c r="G59" s="6"/>
      <c r="H59" s="128"/>
      <c r="I59" s="6"/>
      <c r="J59" s="6"/>
      <c r="K59" s="6"/>
      <c r="L59" s="6"/>
      <c r="M59" s="6">
        <f t="shared" ref="M59" si="10">SUM(E59:K59)</f>
        <v>3.4722222222222224E-4</v>
      </c>
      <c r="N59" s="6">
        <f t="shared" ref="N59" si="11">D59+M59</f>
        <v>2.6851851851851854E-3</v>
      </c>
      <c r="O59" s="95" t="s">
        <v>135</v>
      </c>
    </row>
    <row r="60" spans="1:17" s="36" customFormat="1" ht="36">
      <c r="A60" s="52">
        <v>5</v>
      </c>
      <c r="B60" s="96" t="s">
        <v>144</v>
      </c>
      <c r="C60" s="72" t="s">
        <v>69</v>
      </c>
      <c r="D60" s="6">
        <v>2.0370370370370373E-3</v>
      </c>
      <c r="E60" s="6"/>
      <c r="F60" s="6"/>
      <c r="G60" s="6"/>
      <c r="H60" s="128"/>
      <c r="I60" s="6"/>
      <c r="J60" s="6"/>
      <c r="K60" s="6"/>
      <c r="L60" s="6"/>
      <c r="M60" s="6">
        <f t="shared" ref="M60" si="12">SUM(E60:K60)</f>
        <v>0</v>
      </c>
      <c r="N60" s="6">
        <f t="shared" ref="N60" si="13">D60+M60</f>
        <v>2.0370370370370373E-3</v>
      </c>
      <c r="O60" s="106" t="s">
        <v>35</v>
      </c>
    </row>
    <row r="62" spans="1:17" ht="18">
      <c r="B62" s="22" t="s">
        <v>18</v>
      </c>
      <c r="C62" s="22"/>
      <c r="D62" s="17"/>
      <c r="E62" s="23" t="s">
        <v>19</v>
      </c>
      <c r="F62" s="23"/>
      <c r="G62" s="14"/>
      <c r="H62" s="14"/>
      <c r="I62" s="14"/>
      <c r="J62" s="14"/>
      <c r="K62" s="14"/>
      <c r="L62" s="14"/>
      <c r="M62" s="14"/>
      <c r="N62" s="14"/>
      <c r="O62" s="14"/>
      <c r="P62" s="21"/>
      <c r="Q62" s="14"/>
    </row>
  </sheetData>
  <mergeCells count="48">
    <mergeCell ref="O45:O46"/>
    <mergeCell ref="N54:N55"/>
    <mergeCell ref="O54:O55"/>
    <mergeCell ref="A54:A55"/>
    <mergeCell ref="B54:B55"/>
    <mergeCell ref="C54:C55"/>
    <mergeCell ref="D54:D55"/>
    <mergeCell ref="E54:L54"/>
    <mergeCell ref="M54:M55"/>
    <mergeCell ref="A52:O52"/>
    <mergeCell ref="N33:N34"/>
    <mergeCell ref="O33:O34"/>
    <mergeCell ref="A43:O43"/>
    <mergeCell ref="A45:A46"/>
    <mergeCell ref="B45:B46"/>
    <mergeCell ref="C45:C46"/>
    <mergeCell ref="D45:D46"/>
    <mergeCell ref="E45:L45"/>
    <mergeCell ref="M45:M46"/>
    <mergeCell ref="A33:A34"/>
    <mergeCell ref="B33:B34"/>
    <mergeCell ref="C33:C34"/>
    <mergeCell ref="D33:D34"/>
    <mergeCell ref="E33:L33"/>
    <mergeCell ref="N45:N46"/>
    <mergeCell ref="M33:M34"/>
    <mergeCell ref="N21:N22"/>
    <mergeCell ref="O21:O22"/>
    <mergeCell ref="A31:O31"/>
    <mergeCell ref="A21:A22"/>
    <mergeCell ref="B21:B22"/>
    <mergeCell ref="C21:C22"/>
    <mergeCell ref="D21:D22"/>
    <mergeCell ref="E21:K21"/>
    <mergeCell ref="M21:M22"/>
    <mergeCell ref="A19:O19"/>
    <mergeCell ref="A2:F2"/>
    <mergeCell ref="A3:F3"/>
    <mergeCell ref="A6:O6"/>
    <mergeCell ref="A8:A9"/>
    <mergeCell ref="B8:B9"/>
    <mergeCell ref="C8:C9"/>
    <mergeCell ref="D8:D9"/>
    <mergeCell ref="E8:K8"/>
    <mergeCell ref="L8:L9"/>
    <mergeCell ref="M8:M9"/>
    <mergeCell ref="N8:N9"/>
    <mergeCell ref="A1:N1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65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KKP</vt:lpstr>
      <vt:lpstr>KTT</vt:lpstr>
      <vt:lpstr>Kopvertejums</vt:lpstr>
      <vt:lpstr>ITT_meitenes</vt:lpstr>
      <vt:lpstr>ITT_zēni</vt:lpstr>
      <vt:lpstr>Kopvertejums!Print_Area</vt:lpstr>
      <vt:lpstr>KTT!Print_Area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</dc:creator>
  <cp:lastModifiedBy>User</cp:lastModifiedBy>
  <cp:lastPrinted>2022-08-18T20:26:11Z</cp:lastPrinted>
  <dcterms:created xsi:type="dcterms:W3CDTF">2016-05-29T16:32:18Z</dcterms:created>
  <dcterms:modified xsi:type="dcterms:W3CDTF">2022-08-21T09:05:47Z</dcterms:modified>
</cp:coreProperties>
</file>